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hidePivotFieldList="1" defaultThemeVersion="124226"/>
  <bookViews>
    <workbookView xWindow="120" yWindow="15" windowWidth="18960" windowHeight="11325"/>
  </bookViews>
  <sheets>
    <sheet name="Table 1" sheetId="1" r:id="rId1"/>
    <sheet name="Sheet1" sheetId="2" r:id="rId2"/>
    <sheet name="Sheet2" sheetId="3" r:id="rId3"/>
  </sheets>
  <calcPr calcId="125725"/>
</workbook>
</file>

<file path=xl/calcChain.xml><?xml version="1.0" encoding="utf-8"?>
<calcChain xmlns="http://schemas.openxmlformats.org/spreadsheetml/2006/main">
  <c r="E2081" i="1"/>
  <c r="E2079"/>
  <c r="E2080"/>
  <c r="E2096"/>
  <c r="P2075"/>
  <c r="F2074"/>
  <c r="I2075"/>
  <c r="K2079"/>
  <c r="L2079"/>
  <c r="M2073"/>
  <c r="M3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M253"/>
  <c r="M254"/>
  <c r="M255"/>
  <c r="M256"/>
  <c r="M257"/>
  <c r="M258"/>
  <c r="M259"/>
  <c r="M260"/>
  <c r="M261"/>
  <c r="M262"/>
  <c r="M263"/>
  <c r="M264"/>
  <c r="M265"/>
  <c r="M266"/>
  <c r="M267"/>
  <c r="M268"/>
  <c r="M269"/>
  <c r="M270"/>
  <c r="M271"/>
  <c r="M272"/>
  <c r="M273"/>
  <c r="M274"/>
  <c r="M275"/>
  <c r="M276"/>
  <c r="M277"/>
  <c r="M278"/>
  <c r="M279"/>
  <c r="M280"/>
  <c r="M281"/>
  <c r="M282"/>
  <c r="M283"/>
  <c r="M284"/>
  <c r="M285"/>
  <c r="M286"/>
  <c r="M287"/>
  <c r="M288"/>
  <c r="M289"/>
  <c r="M290"/>
  <c r="M291"/>
  <c r="M292"/>
  <c r="M293"/>
  <c r="M294"/>
  <c r="M295"/>
  <c r="M296"/>
  <c r="M297"/>
  <c r="M298"/>
  <c r="M299"/>
  <c r="M300"/>
  <c r="M301"/>
  <c r="M302"/>
  <c r="M303"/>
  <c r="M304"/>
  <c r="M305"/>
  <c r="M306"/>
  <c r="M307"/>
  <c r="M308"/>
  <c r="M309"/>
  <c r="M310"/>
  <c r="M311"/>
  <c r="M312"/>
  <c r="M313"/>
  <c r="M314"/>
  <c r="M315"/>
  <c r="M316"/>
  <c r="M317"/>
  <c r="M318"/>
  <c r="M319"/>
  <c r="M320"/>
  <c r="M321"/>
  <c r="M322"/>
  <c r="M323"/>
  <c r="M324"/>
  <c r="M325"/>
  <c r="M326"/>
  <c r="M327"/>
  <c r="M328"/>
  <c r="M329"/>
  <c r="M330"/>
  <c r="M331"/>
  <c r="M332"/>
  <c r="M333"/>
  <c r="M334"/>
  <c r="M335"/>
  <c r="M336"/>
  <c r="M337"/>
  <c r="M338"/>
  <c r="M339"/>
  <c r="M340"/>
  <c r="M341"/>
  <c r="M342"/>
  <c r="M343"/>
  <c r="M344"/>
  <c r="M345"/>
  <c r="M346"/>
  <c r="M347"/>
  <c r="M348"/>
  <c r="M349"/>
  <c r="M350"/>
  <c r="M351"/>
  <c r="M352"/>
  <c r="M353"/>
  <c r="M354"/>
  <c r="M355"/>
  <c r="M356"/>
  <c r="M357"/>
  <c r="M358"/>
  <c r="M359"/>
  <c r="M360"/>
  <c r="M361"/>
  <c r="M362"/>
  <c r="M363"/>
  <c r="M364"/>
  <c r="M365"/>
  <c r="M366"/>
  <c r="M367"/>
  <c r="M368"/>
  <c r="M369"/>
  <c r="M370"/>
  <c r="M371"/>
  <c r="M372"/>
  <c r="M373"/>
  <c r="M374"/>
  <c r="M375"/>
  <c r="M376"/>
  <c r="M377"/>
  <c r="M378"/>
  <c r="M379"/>
  <c r="M380"/>
  <c r="M381"/>
  <c r="M382"/>
  <c r="M383"/>
  <c r="M384"/>
  <c r="M385"/>
  <c r="M386"/>
  <c r="M387"/>
  <c r="M388"/>
  <c r="M389"/>
  <c r="M390"/>
  <c r="M391"/>
  <c r="M392"/>
  <c r="M393"/>
  <c r="M394"/>
  <c r="M395"/>
  <c r="M396"/>
  <c r="M397"/>
  <c r="M398"/>
  <c r="M399"/>
  <c r="M400"/>
  <c r="M401"/>
  <c r="M402"/>
  <c r="M403"/>
  <c r="M404"/>
  <c r="M405"/>
  <c r="M406"/>
  <c r="M407"/>
  <c r="M408"/>
  <c r="M409"/>
  <c r="M410"/>
  <c r="M411"/>
  <c r="M412"/>
  <c r="M413"/>
  <c r="M414"/>
  <c r="M415"/>
  <c r="M416"/>
  <c r="M417"/>
  <c r="M418"/>
  <c r="M419"/>
  <c r="M420"/>
  <c r="M421"/>
  <c r="M422"/>
  <c r="M423"/>
  <c r="M424"/>
  <c r="M425"/>
  <c r="M426"/>
  <c r="M427"/>
  <c r="M428"/>
  <c r="M429"/>
  <c r="M430"/>
  <c r="M431"/>
  <c r="M432"/>
  <c r="M433"/>
  <c r="M434"/>
  <c r="M435"/>
  <c r="M436"/>
  <c r="M437"/>
  <c r="M438"/>
  <c r="M439"/>
  <c r="M440"/>
  <c r="M441"/>
  <c r="M442"/>
  <c r="M443"/>
  <c r="M444"/>
  <c r="M445"/>
  <c r="M446"/>
  <c r="M447"/>
  <c r="M448"/>
  <c r="M449"/>
  <c r="M450"/>
  <c r="M451"/>
  <c r="M452"/>
  <c r="M453"/>
  <c r="M454"/>
  <c r="M455"/>
  <c r="M456"/>
  <c r="M457"/>
  <c r="M458"/>
  <c r="M459"/>
  <c r="M460"/>
  <c r="M461"/>
  <c r="M462"/>
  <c r="M463"/>
  <c r="M464"/>
  <c r="M465"/>
  <c r="M466"/>
  <c r="M467"/>
  <c r="M468"/>
  <c r="M469"/>
  <c r="M470"/>
  <c r="M471"/>
  <c r="M472"/>
  <c r="M473"/>
  <c r="M474"/>
  <c r="M475"/>
  <c r="M476"/>
  <c r="M477"/>
  <c r="M478"/>
  <c r="M479"/>
  <c r="M480"/>
  <c r="M481"/>
  <c r="M482"/>
  <c r="M483"/>
  <c r="M484"/>
  <c r="M485"/>
  <c r="M486"/>
  <c r="M487"/>
  <c r="M488"/>
  <c r="M489"/>
  <c r="M490"/>
  <c r="M491"/>
  <c r="M492"/>
  <c r="M493"/>
  <c r="M494"/>
  <c r="M495"/>
  <c r="M496"/>
  <c r="M497"/>
  <c r="M498"/>
  <c r="M499"/>
  <c r="M500"/>
  <c r="M501"/>
  <c r="M502"/>
  <c r="M503"/>
  <c r="M504"/>
  <c r="M505"/>
  <c r="M506"/>
  <c r="M507"/>
  <c r="M508"/>
  <c r="M509"/>
  <c r="M510"/>
  <c r="M511"/>
  <c r="M512"/>
  <c r="M513"/>
  <c r="M514"/>
  <c r="M515"/>
  <c r="M516"/>
  <c r="M517"/>
  <c r="M518"/>
  <c r="M519"/>
  <c r="M520"/>
  <c r="M521"/>
  <c r="M522"/>
  <c r="M523"/>
  <c r="M524"/>
  <c r="M525"/>
  <c r="M526"/>
  <c r="M527"/>
  <c r="M528"/>
  <c r="M529"/>
  <c r="M530"/>
  <c r="M531"/>
  <c r="M532"/>
  <c r="M533"/>
  <c r="M534"/>
  <c r="M535"/>
  <c r="M536"/>
  <c r="M537"/>
  <c r="M538"/>
  <c r="M539"/>
  <c r="M540"/>
  <c r="M541"/>
  <c r="M542"/>
  <c r="M543"/>
  <c r="M544"/>
  <c r="M545"/>
  <c r="M546"/>
  <c r="M547"/>
  <c r="M548"/>
  <c r="M549"/>
  <c r="M550"/>
  <c r="M551"/>
  <c r="M552"/>
  <c r="M553"/>
  <c r="M554"/>
  <c r="M555"/>
  <c r="M556"/>
  <c r="M557"/>
  <c r="M558"/>
  <c r="M559"/>
  <c r="M560"/>
  <c r="M561"/>
  <c r="M562"/>
  <c r="M563"/>
  <c r="M564"/>
  <c r="M565"/>
  <c r="M566"/>
  <c r="M567"/>
  <c r="M568"/>
  <c r="M569"/>
  <c r="M570"/>
  <c r="M571"/>
  <c r="M572"/>
  <c r="M573"/>
  <c r="M574"/>
  <c r="M575"/>
  <c r="M576"/>
  <c r="M577"/>
  <c r="M578"/>
  <c r="M579"/>
  <c r="M580"/>
  <c r="M581"/>
  <c r="M582"/>
  <c r="M583"/>
  <c r="M584"/>
  <c r="M585"/>
  <c r="M586"/>
  <c r="M587"/>
  <c r="M588"/>
  <c r="M589"/>
  <c r="M590"/>
  <c r="M591"/>
  <c r="M592"/>
  <c r="M593"/>
  <c r="M594"/>
  <c r="M595"/>
  <c r="M596"/>
  <c r="M597"/>
  <c r="M598"/>
  <c r="M599"/>
  <c r="M600"/>
  <c r="M601"/>
  <c r="M602"/>
  <c r="M603"/>
  <c r="M604"/>
  <c r="M605"/>
  <c r="M606"/>
  <c r="M607"/>
  <c r="M608"/>
  <c r="M609"/>
  <c r="M610"/>
  <c r="M611"/>
  <c r="M612"/>
  <c r="M613"/>
  <c r="M614"/>
  <c r="M615"/>
  <c r="M616"/>
  <c r="M617"/>
  <c r="M618"/>
  <c r="M619"/>
  <c r="M620"/>
  <c r="M621"/>
  <c r="M622"/>
  <c r="M623"/>
  <c r="M624"/>
  <c r="M625"/>
  <c r="M626"/>
  <c r="M627"/>
  <c r="M628"/>
  <c r="M629"/>
  <c r="M630"/>
  <c r="M631"/>
  <c r="M632"/>
  <c r="M633"/>
  <c r="M634"/>
  <c r="M635"/>
  <c r="M636"/>
  <c r="M637"/>
  <c r="M638"/>
  <c r="M639"/>
  <c r="M640"/>
  <c r="M641"/>
  <c r="M642"/>
  <c r="M643"/>
  <c r="M644"/>
  <c r="M645"/>
  <c r="M646"/>
  <c r="M647"/>
  <c r="M648"/>
  <c r="M649"/>
  <c r="M650"/>
  <c r="M651"/>
  <c r="M652"/>
  <c r="M653"/>
  <c r="M654"/>
  <c r="M655"/>
  <c r="M656"/>
  <c r="M657"/>
  <c r="M658"/>
  <c r="M659"/>
  <c r="M660"/>
  <c r="M661"/>
  <c r="M662"/>
  <c r="M663"/>
  <c r="M664"/>
  <c r="M665"/>
  <c r="M666"/>
  <c r="M667"/>
  <c r="M668"/>
  <c r="M669"/>
  <c r="M670"/>
  <c r="M671"/>
  <c r="M672"/>
  <c r="M673"/>
  <c r="M674"/>
  <c r="M675"/>
  <c r="M676"/>
  <c r="M677"/>
  <c r="M678"/>
  <c r="M679"/>
  <c r="M680"/>
  <c r="M681"/>
  <c r="M682"/>
  <c r="M683"/>
  <c r="M684"/>
  <c r="M685"/>
  <c r="M686"/>
  <c r="M687"/>
  <c r="M688"/>
  <c r="M689"/>
  <c r="M690"/>
  <c r="M691"/>
  <c r="M692"/>
  <c r="M693"/>
  <c r="M694"/>
  <c r="M695"/>
  <c r="M696"/>
  <c r="M697"/>
  <c r="M698"/>
  <c r="M699"/>
  <c r="M700"/>
  <c r="M701"/>
  <c r="M702"/>
  <c r="M703"/>
  <c r="M704"/>
  <c r="M705"/>
  <c r="M706"/>
  <c r="M707"/>
  <c r="M708"/>
  <c r="M709"/>
  <c r="M710"/>
  <c r="M711"/>
  <c r="M712"/>
  <c r="M713"/>
  <c r="M714"/>
  <c r="M715"/>
  <c r="M716"/>
  <c r="M717"/>
  <c r="M718"/>
  <c r="M719"/>
  <c r="M720"/>
  <c r="M721"/>
  <c r="M722"/>
  <c r="M723"/>
  <c r="M724"/>
  <c r="M725"/>
  <c r="M726"/>
  <c r="M727"/>
  <c r="M728"/>
  <c r="M729"/>
  <c r="M730"/>
  <c r="M731"/>
  <c r="M732"/>
  <c r="M733"/>
  <c r="M734"/>
  <c r="M735"/>
  <c r="M736"/>
  <c r="M737"/>
  <c r="M738"/>
  <c r="M739"/>
  <c r="M740"/>
  <c r="M741"/>
  <c r="M742"/>
  <c r="M743"/>
  <c r="M744"/>
  <c r="M745"/>
  <c r="M746"/>
  <c r="M747"/>
  <c r="M748"/>
  <c r="M749"/>
  <c r="M750"/>
  <c r="M751"/>
  <c r="M752"/>
  <c r="M753"/>
  <c r="M754"/>
  <c r="M755"/>
  <c r="M756"/>
  <c r="M757"/>
  <c r="M758"/>
  <c r="M759"/>
  <c r="M760"/>
  <c r="M761"/>
  <c r="M762"/>
  <c r="M763"/>
  <c r="M764"/>
  <c r="M765"/>
  <c r="M766"/>
  <c r="M767"/>
  <c r="M768"/>
  <c r="M769"/>
  <c r="M770"/>
  <c r="M771"/>
  <c r="M772"/>
  <c r="M773"/>
  <c r="M774"/>
  <c r="M775"/>
  <c r="M776"/>
  <c r="M777"/>
  <c r="M778"/>
  <c r="M779"/>
  <c r="M780"/>
  <c r="M781"/>
  <c r="M782"/>
  <c r="M783"/>
  <c r="M784"/>
  <c r="M785"/>
  <c r="M786"/>
  <c r="M787"/>
  <c r="M788"/>
  <c r="M789"/>
  <c r="M790"/>
  <c r="M791"/>
  <c r="M792"/>
  <c r="M793"/>
  <c r="M794"/>
  <c r="M795"/>
  <c r="M796"/>
  <c r="M797"/>
  <c r="M798"/>
  <c r="M799"/>
  <c r="M800"/>
  <c r="M801"/>
  <c r="M802"/>
  <c r="M803"/>
  <c r="M804"/>
  <c r="M805"/>
  <c r="M806"/>
  <c r="M807"/>
  <c r="M808"/>
  <c r="M809"/>
  <c r="M810"/>
  <c r="M811"/>
  <c r="M812"/>
  <c r="M813"/>
  <c r="M814"/>
  <c r="M815"/>
  <c r="M816"/>
  <c r="M817"/>
  <c r="M818"/>
  <c r="M819"/>
  <c r="M820"/>
  <c r="M821"/>
  <c r="M822"/>
  <c r="M823"/>
  <c r="M824"/>
  <c r="M825"/>
  <c r="M826"/>
  <c r="M827"/>
  <c r="M828"/>
  <c r="M829"/>
  <c r="M830"/>
  <c r="M831"/>
  <c r="M832"/>
  <c r="M833"/>
  <c r="M834"/>
  <c r="M835"/>
  <c r="M836"/>
  <c r="M837"/>
  <c r="M838"/>
  <c r="M839"/>
  <c r="M840"/>
  <c r="M841"/>
  <c r="M842"/>
  <c r="M843"/>
  <c r="M844"/>
  <c r="M845"/>
  <c r="M846"/>
  <c r="M847"/>
  <c r="M848"/>
  <c r="M849"/>
  <c r="M850"/>
  <c r="M851"/>
  <c r="M852"/>
  <c r="M853"/>
  <c r="M854"/>
  <c r="M855"/>
  <c r="M856"/>
  <c r="M857"/>
  <c r="M858"/>
  <c r="M859"/>
  <c r="M860"/>
  <c r="M861"/>
  <c r="M862"/>
  <c r="M863"/>
  <c r="M864"/>
  <c r="M865"/>
  <c r="M866"/>
  <c r="M867"/>
  <c r="M868"/>
  <c r="M869"/>
  <c r="M870"/>
  <c r="M871"/>
  <c r="M872"/>
  <c r="M873"/>
  <c r="M874"/>
  <c r="M875"/>
  <c r="M876"/>
  <c r="M877"/>
  <c r="M878"/>
  <c r="M879"/>
  <c r="M880"/>
  <c r="M881"/>
  <c r="M882"/>
  <c r="M883"/>
  <c r="M884"/>
  <c r="M885"/>
  <c r="M886"/>
  <c r="M887"/>
  <c r="M888"/>
  <c r="M889"/>
  <c r="M890"/>
  <c r="M891"/>
  <c r="M892"/>
  <c r="M893"/>
  <c r="M894"/>
  <c r="M895"/>
  <c r="M896"/>
  <c r="M897"/>
  <c r="M898"/>
  <c r="M899"/>
  <c r="M900"/>
  <c r="M901"/>
  <c r="M902"/>
  <c r="M903"/>
  <c r="M904"/>
  <c r="M905"/>
  <c r="M906"/>
  <c r="M907"/>
  <c r="M908"/>
  <c r="M909"/>
  <c r="M910"/>
  <c r="M911"/>
  <c r="M912"/>
  <c r="M913"/>
  <c r="M914"/>
  <c r="M915"/>
  <c r="M916"/>
  <c r="M917"/>
  <c r="M918"/>
  <c r="M919"/>
  <c r="M920"/>
  <c r="M921"/>
  <c r="M922"/>
  <c r="M923"/>
  <c r="M924"/>
  <c r="M925"/>
  <c r="M926"/>
  <c r="M927"/>
  <c r="M928"/>
  <c r="M929"/>
  <c r="M930"/>
  <c r="M931"/>
  <c r="M932"/>
  <c r="M933"/>
  <c r="M934"/>
  <c r="M935"/>
  <c r="M936"/>
  <c r="M937"/>
  <c r="M938"/>
  <c r="M939"/>
  <c r="M940"/>
  <c r="M941"/>
  <c r="M942"/>
  <c r="M943"/>
  <c r="M944"/>
  <c r="M945"/>
  <c r="M946"/>
  <c r="M947"/>
  <c r="M948"/>
  <c r="M949"/>
  <c r="M950"/>
  <c r="M951"/>
  <c r="M952"/>
  <c r="M953"/>
  <c r="M954"/>
  <c r="M955"/>
  <c r="M956"/>
  <c r="M957"/>
  <c r="M958"/>
  <c r="M959"/>
  <c r="M960"/>
  <c r="M961"/>
  <c r="M962"/>
  <c r="M963"/>
  <c r="M964"/>
  <c r="M965"/>
  <c r="M966"/>
  <c r="M967"/>
  <c r="M968"/>
  <c r="M969"/>
  <c r="M970"/>
  <c r="M971"/>
  <c r="M972"/>
  <c r="M973"/>
  <c r="M974"/>
  <c r="M975"/>
  <c r="M976"/>
  <c r="M977"/>
  <c r="M978"/>
  <c r="M979"/>
  <c r="M980"/>
  <c r="M981"/>
  <c r="M982"/>
  <c r="M983"/>
  <c r="M984"/>
  <c r="M985"/>
  <c r="M986"/>
  <c r="M987"/>
  <c r="M988"/>
  <c r="M989"/>
  <c r="M990"/>
  <c r="M991"/>
  <c r="M992"/>
  <c r="M993"/>
  <c r="M994"/>
  <c r="M995"/>
  <c r="M996"/>
  <c r="M997"/>
  <c r="M998"/>
  <c r="M999"/>
  <c r="M1000"/>
  <c r="M1001"/>
  <c r="M1002"/>
  <c r="M1003"/>
  <c r="M1004"/>
  <c r="M1005"/>
  <c r="M1006"/>
  <c r="M1007"/>
  <c r="M1008"/>
  <c r="M1009"/>
  <c r="M1010"/>
  <c r="M1011"/>
  <c r="M1012"/>
  <c r="M1013"/>
  <c r="M1014"/>
  <c r="M1015"/>
  <c r="M1016"/>
  <c r="M1017"/>
  <c r="M1018"/>
  <c r="M1019"/>
  <c r="M1020"/>
  <c r="M1021"/>
  <c r="M1022"/>
  <c r="M1023"/>
  <c r="M1024"/>
  <c r="M1025"/>
  <c r="M1026"/>
  <c r="M1027"/>
  <c r="M1028"/>
  <c r="M1029"/>
  <c r="M1030"/>
  <c r="M1031"/>
  <c r="M1032"/>
  <c r="M1033"/>
  <c r="M1034"/>
  <c r="M1035"/>
  <c r="M1036"/>
  <c r="M1037"/>
  <c r="M1038"/>
  <c r="M1039"/>
  <c r="M1040"/>
  <c r="M1041"/>
  <c r="M1042"/>
  <c r="M1043"/>
  <c r="M1044"/>
  <c r="M1045"/>
  <c r="M1046"/>
  <c r="M1047"/>
  <c r="M1048"/>
  <c r="M1049"/>
  <c r="M1050"/>
  <c r="M1051"/>
  <c r="M1052"/>
  <c r="M1053"/>
  <c r="M1054"/>
  <c r="M1055"/>
  <c r="M1056"/>
  <c r="M1057"/>
  <c r="M1058"/>
  <c r="M1059"/>
  <c r="M1060"/>
  <c r="M1061"/>
  <c r="M1062"/>
  <c r="M1063"/>
  <c r="M1064"/>
  <c r="M1065"/>
  <c r="M1066"/>
  <c r="M1067"/>
  <c r="M1068"/>
  <c r="M1069"/>
  <c r="M1070"/>
  <c r="M1071"/>
  <c r="M1072"/>
  <c r="M1073"/>
  <c r="M1074"/>
  <c r="M1075"/>
  <c r="M1076"/>
  <c r="M1077"/>
  <c r="M1078"/>
  <c r="M1079"/>
  <c r="M1080"/>
  <c r="M1081"/>
  <c r="M1082"/>
  <c r="M1083"/>
  <c r="M1084"/>
  <c r="M1085"/>
  <c r="M1086"/>
  <c r="M1087"/>
  <c r="M1088"/>
  <c r="M1089"/>
  <c r="M1090"/>
  <c r="M1091"/>
  <c r="M1092"/>
  <c r="M1093"/>
  <c r="M1094"/>
  <c r="M1095"/>
  <c r="M1096"/>
  <c r="M1097"/>
  <c r="M1098"/>
  <c r="M1099"/>
  <c r="M1100"/>
  <c r="M1101"/>
  <c r="M1102"/>
  <c r="M1103"/>
  <c r="M1104"/>
  <c r="M1105"/>
  <c r="M1106"/>
  <c r="M1107"/>
  <c r="M1108"/>
  <c r="M1109"/>
  <c r="M1110"/>
  <c r="M1111"/>
  <c r="M1112"/>
  <c r="M1113"/>
  <c r="M1114"/>
  <c r="M1115"/>
  <c r="M1116"/>
  <c r="M1117"/>
  <c r="M1118"/>
  <c r="M1119"/>
  <c r="M1120"/>
  <c r="M1121"/>
  <c r="M1122"/>
  <c r="M1123"/>
  <c r="M1124"/>
  <c r="M1125"/>
  <c r="M1126"/>
  <c r="M1127"/>
  <c r="M1128"/>
  <c r="M1129"/>
  <c r="M1130"/>
  <c r="M1131"/>
  <c r="M1132"/>
  <c r="M1133"/>
  <c r="M1134"/>
  <c r="M1135"/>
  <c r="M1136"/>
  <c r="M1137"/>
  <c r="M1138"/>
  <c r="M1139"/>
  <c r="M1140"/>
  <c r="M1141"/>
  <c r="M1142"/>
  <c r="M1143"/>
  <c r="M1144"/>
  <c r="M1145"/>
  <c r="M1146"/>
  <c r="M1147"/>
  <c r="M1148"/>
  <c r="M1149"/>
  <c r="M1150"/>
  <c r="M1151"/>
  <c r="M1152"/>
  <c r="M1153"/>
  <c r="M1154"/>
  <c r="M1155"/>
  <c r="M1156"/>
  <c r="M1157"/>
  <c r="M1158"/>
  <c r="M1159"/>
  <c r="M1160"/>
  <c r="M1161"/>
  <c r="M1162"/>
  <c r="M1163"/>
  <c r="M1164"/>
  <c r="M1165"/>
  <c r="M1166"/>
  <c r="M1167"/>
  <c r="M1168"/>
  <c r="M1169"/>
  <c r="M1170"/>
  <c r="M1171"/>
  <c r="M1172"/>
  <c r="M1173"/>
  <c r="M1174"/>
  <c r="M1175"/>
  <c r="M1176"/>
  <c r="M1177"/>
  <c r="M1178"/>
  <c r="M1179"/>
  <c r="M1180"/>
  <c r="M1181"/>
  <c r="M1182"/>
  <c r="M1183"/>
  <c r="M1184"/>
  <c r="M1185"/>
  <c r="M1186"/>
  <c r="M1187"/>
  <c r="M1188"/>
  <c r="M1189"/>
  <c r="M1190"/>
  <c r="M1191"/>
  <c r="M1192"/>
  <c r="M1193"/>
  <c r="M1194"/>
  <c r="M1195"/>
  <c r="M1196"/>
  <c r="M1197"/>
  <c r="M1198"/>
  <c r="M1199"/>
  <c r="M1200"/>
  <c r="M1201"/>
  <c r="M1202"/>
  <c r="M1203"/>
  <c r="M1204"/>
  <c r="M1205"/>
  <c r="M1206"/>
  <c r="M1207"/>
  <c r="M1208"/>
  <c r="M1209"/>
  <c r="M1210"/>
  <c r="M1211"/>
  <c r="M1212"/>
  <c r="M1213"/>
  <c r="M1214"/>
  <c r="M1215"/>
  <c r="M1216"/>
  <c r="M1217"/>
  <c r="M1218"/>
  <c r="M1219"/>
  <c r="M1220"/>
  <c r="M1221"/>
  <c r="M1222"/>
  <c r="M1223"/>
  <c r="M1224"/>
  <c r="M1225"/>
  <c r="M1226"/>
  <c r="M1227"/>
  <c r="M1228"/>
  <c r="M1229"/>
  <c r="M1230"/>
  <c r="M1231"/>
  <c r="M1232"/>
  <c r="M1233"/>
  <c r="M1234"/>
  <c r="M1235"/>
  <c r="M1236"/>
  <c r="M1237"/>
  <c r="M1238"/>
  <c r="M1239"/>
  <c r="M1240"/>
  <c r="M1241"/>
  <c r="M1242"/>
  <c r="M1243"/>
  <c r="M1244"/>
  <c r="M1245"/>
  <c r="M1246"/>
  <c r="M1247"/>
  <c r="M1248"/>
  <c r="M1249"/>
  <c r="M1250"/>
  <c r="M1251"/>
  <c r="M1252"/>
  <c r="M1253"/>
  <c r="M1254"/>
  <c r="M1255"/>
  <c r="M1256"/>
  <c r="M1257"/>
  <c r="M1258"/>
  <c r="M1259"/>
  <c r="M1260"/>
  <c r="M1261"/>
  <c r="M1262"/>
  <c r="M1263"/>
  <c r="M1264"/>
  <c r="M1265"/>
  <c r="M1266"/>
  <c r="M1267"/>
  <c r="M1268"/>
  <c r="M1269"/>
  <c r="M1270"/>
  <c r="M1271"/>
  <c r="M1272"/>
  <c r="M1273"/>
  <c r="M1274"/>
  <c r="M1275"/>
  <c r="M1276"/>
  <c r="M1277"/>
  <c r="M1278"/>
  <c r="M1279"/>
  <c r="M1280"/>
  <c r="M1281"/>
  <c r="M1282"/>
  <c r="M1283"/>
  <c r="M1284"/>
  <c r="M1285"/>
  <c r="M1286"/>
  <c r="M1287"/>
  <c r="M1288"/>
  <c r="M1289"/>
  <c r="M1290"/>
  <c r="M1291"/>
  <c r="M1292"/>
  <c r="M1293"/>
  <c r="M1294"/>
  <c r="M1295"/>
  <c r="M1296"/>
  <c r="M1297"/>
  <c r="M1298"/>
  <c r="M1299"/>
  <c r="M1300"/>
  <c r="M1301"/>
  <c r="M1302"/>
  <c r="M1303"/>
  <c r="M1304"/>
  <c r="M1305"/>
  <c r="M1306"/>
  <c r="M1307"/>
  <c r="M1308"/>
  <c r="M1309"/>
  <c r="M1310"/>
  <c r="M1311"/>
  <c r="M1312"/>
  <c r="M1313"/>
  <c r="M1314"/>
  <c r="M1315"/>
  <c r="M1316"/>
  <c r="M1317"/>
  <c r="M1318"/>
  <c r="M1319"/>
  <c r="M1320"/>
  <c r="M1321"/>
  <c r="M1322"/>
  <c r="M1323"/>
  <c r="M1324"/>
  <c r="M1325"/>
  <c r="M1326"/>
  <c r="M1327"/>
  <c r="M1328"/>
  <c r="M1329"/>
  <c r="M1330"/>
  <c r="M1331"/>
  <c r="M1332"/>
  <c r="M1333"/>
  <c r="M1334"/>
  <c r="M1335"/>
  <c r="M1336"/>
  <c r="M1337"/>
  <c r="M1338"/>
  <c r="M1339"/>
  <c r="M1340"/>
  <c r="M1341"/>
  <c r="M1342"/>
  <c r="M1343"/>
  <c r="M1344"/>
  <c r="M1345"/>
  <c r="M1346"/>
  <c r="M1347"/>
  <c r="M1348"/>
  <c r="M1349"/>
  <c r="M1350"/>
  <c r="M1351"/>
  <c r="M1352"/>
  <c r="M1353"/>
  <c r="M1354"/>
  <c r="M1355"/>
  <c r="M1356"/>
  <c r="M1357"/>
  <c r="M1358"/>
  <c r="M1359"/>
  <c r="M1360"/>
  <c r="M1361"/>
  <c r="M1362"/>
  <c r="M1363"/>
  <c r="M1364"/>
  <c r="M1365"/>
  <c r="M1366"/>
  <c r="M1367"/>
  <c r="M1368"/>
  <c r="M1369"/>
  <c r="M1370"/>
  <c r="M1371"/>
  <c r="M1372"/>
  <c r="M1373"/>
  <c r="M1374"/>
  <c r="M1375"/>
  <c r="M1376"/>
  <c r="M1377"/>
  <c r="M1378"/>
  <c r="M1379"/>
  <c r="M1380"/>
  <c r="M1381"/>
  <c r="M1382"/>
  <c r="M1383"/>
  <c r="M1384"/>
  <c r="M1385"/>
  <c r="M1386"/>
  <c r="M1387"/>
  <c r="M1388"/>
  <c r="M1389"/>
  <c r="M1390"/>
  <c r="M1391"/>
  <c r="M1392"/>
  <c r="M1393"/>
  <c r="M1394"/>
  <c r="M1395"/>
  <c r="M1396"/>
  <c r="M1397"/>
  <c r="M1398"/>
  <c r="M1399"/>
  <c r="M1400"/>
  <c r="M1401"/>
  <c r="M1402"/>
  <c r="M1403"/>
  <c r="M1404"/>
  <c r="M1405"/>
  <c r="M1406"/>
  <c r="M1407"/>
  <c r="M1408"/>
  <c r="M1409"/>
  <c r="M1410"/>
  <c r="M1411"/>
  <c r="M1412"/>
  <c r="M1413"/>
  <c r="M1414"/>
  <c r="M1415"/>
  <c r="M1416"/>
  <c r="M1417"/>
  <c r="M1418"/>
  <c r="M1419"/>
  <c r="M1420"/>
  <c r="M1421"/>
  <c r="M1422"/>
  <c r="M1423"/>
  <c r="M1424"/>
  <c r="M1425"/>
  <c r="M1426"/>
  <c r="M1427"/>
  <c r="M1428"/>
  <c r="M1429"/>
  <c r="M1430"/>
  <c r="M1431"/>
  <c r="M1432"/>
  <c r="M1433"/>
  <c r="M1434"/>
  <c r="M1435"/>
  <c r="M1436"/>
  <c r="M1437"/>
  <c r="M1438"/>
  <c r="M1439"/>
  <c r="M1440"/>
  <c r="M1441"/>
  <c r="M1442"/>
  <c r="M1443"/>
  <c r="M1444"/>
  <c r="M1445"/>
  <c r="M1446"/>
  <c r="M1447"/>
  <c r="M1448"/>
  <c r="M1449"/>
  <c r="M1450"/>
  <c r="M1451"/>
  <c r="M1452"/>
  <c r="M1453"/>
  <c r="M1454"/>
  <c r="M1455"/>
  <c r="M1456"/>
  <c r="M1457"/>
  <c r="M1458"/>
  <c r="M1459"/>
  <c r="M1460"/>
  <c r="M1461"/>
  <c r="M1462"/>
  <c r="M1463"/>
  <c r="M1464"/>
  <c r="M1465"/>
  <c r="M1466"/>
  <c r="M1467"/>
  <c r="M1468"/>
  <c r="M1469"/>
  <c r="M1470"/>
  <c r="M1471"/>
  <c r="M1472"/>
  <c r="M1473"/>
  <c r="M1474"/>
  <c r="M1475"/>
  <c r="M1476"/>
  <c r="M1477"/>
  <c r="M1478"/>
  <c r="M1479"/>
  <c r="M1480"/>
  <c r="M1481"/>
  <c r="M1482"/>
  <c r="M1483"/>
  <c r="M1484"/>
  <c r="M1485"/>
  <c r="M1486"/>
  <c r="M1487"/>
  <c r="M1488"/>
  <c r="M1489"/>
  <c r="M1490"/>
  <c r="M1491"/>
  <c r="M1492"/>
  <c r="M1493"/>
  <c r="M1494"/>
  <c r="M1495"/>
  <c r="M1496"/>
  <c r="M1497"/>
  <c r="M1498"/>
  <c r="M1499"/>
  <c r="M1500"/>
  <c r="M1501"/>
  <c r="M1502"/>
  <c r="M1503"/>
  <c r="M1504"/>
  <c r="M1505"/>
  <c r="M1506"/>
  <c r="M1507"/>
  <c r="M1508"/>
  <c r="M1509"/>
  <c r="M1510"/>
  <c r="M1511"/>
  <c r="M1512"/>
  <c r="M1513"/>
  <c r="M1514"/>
  <c r="M1515"/>
  <c r="M1516"/>
  <c r="M1517"/>
  <c r="M1518"/>
  <c r="M1519"/>
  <c r="M1520"/>
  <c r="M1521"/>
  <c r="M1522"/>
  <c r="M1523"/>
  <c r="M1524"/>
  <c r="M1525"/>
  <c r="M1526"/>
  <c r="M1527"/>
  <c r="M1528"/>
  <c r="M1529"/>
  <c r="M1530"/>
  <c r="M1531"/>
  <c r="M1532"/>
  <c r="M1533"/>
  <c r="M1534"/>
  <c r="M1535"/>
  <c r="M1536"/>
  <c r="M1537"/>
  <c r="M1538"/>
  <c r="M1539"/>
  <c r="M1540"/>
  <c r="M1541"/>
  <c r="M1542"/>
  <c r="M1543"/>
  <c r="M1544"/>
  <c r="M1545"/>
  <c r="M1546"/>
  <c r="M1547"/>
  <c r="M1548"/>
  <c r="M1549"/>
  <c r="M1550"/>
  <c r="M1551"/>
  <c r="M1552"/>
  <c r="M1553"/>
  <c r="M1554"/>
  <c r="M1555"/>
  <c r="M1556"/>
  <c r="M1557"/>
  <c r="M1558"/>
  <c r="M1559"/>
  <c r="M1560"/>
  <c r="M1561"/>
  <c r="M1562"/>
  <c r="M1563"/>
  <c r="M1564"/>
  <c r="M1565"/>
  <c r="M1566"/>
  <c r="M1567"/>
  <c r="M1568"/>
  <c r="M1569"/>
  <c r="M1570"/>
  <c r="M1571"/>
  <c r="M1572"/>
  <c r="M1573"/>
  <c r="M1574"/>
  <c r="M1575"/>
  <c r="M1576"/>
  <c r="M1577"/>
  <c r="M1578"/>
  <c r="M1579"/>
  <c r="M1580"/>
  <c r="M1581"/>
  <c r="M1582"/>
  <c r="M1583"/>
  <c r="M1584"/>
  <c r="M1585"/>
  <c r="M1586"/>
  <c r="M1587"/>
  <c r="M1588"/>
  <c r="M1589"/>
  <c r="M1590"/>
  <c r="M1591"/>
  <c r="M1592"/>
  <c r="M1593"/>
  <c r="M1594"/>
  <c r="M1595"/>
  <c r="M1596"/>
  <c r="M1597"/>
  <c r="M1598"/>
  <c r="M1599"/>
  <c r="M1600"/>
  <c r="M1601"/>
  <c r="M1602"/>
  <c r="M1603"/>
  <c r="M1604"/>
  <c r="M1605"/>
  <c r="M1606"/>
  <c r="M1607"/>
  <c r="M1608"/>
  <c r="M1609"/>
  <c r="M1610"/>
  <c r="M1611"/>
  <c r="M1612"/>
  <c r="M1613"/>
  <c r="M1614"/>
  <c r="M1615"/>
  <c r="M1616"/>
  <c r="M1617"/>
  <c r="M1618"/>
  <c r="M1619"/>
  <c r="M1620"/>
  <c r="M1621"/>
  <c r="M1622"/>
  <c r="M1623"/>
  <c r="M1624"/>
  <c r="M1625"/>
  <c r="M1626"/>
  <c r="M1627"/>
  <c r="M1628"/>
  <c r="M1629"/>
  <c r="M1630"/>
  <c r="M1631"/>
  <c r="M1632"/>
  <c r="M1633"/>
  <c r="M1634"/>
  <c r="M1635"/>
  <c r="M1636"/>
  <c r="M1637"/>
  <c r="M1638"/>
  <c r="M1639"/>
  <c r="M1640"/>
  <c r="M1641"/>
  <c r="M1642"/>
  <c r="M1643"/>
  <c r="M1644"/>
  <c r="M1645"/>
  <c r="M1646"/>
  <c r="M1647"/>
  <c r="M1648"/>
  <c r="M1649"/>
  <c r="M1650"/>
  <c r="M1651"/>
  <c r="M1652"/>
  <c r="M1653"/>
  <c r="M1654"/>
  <c r="M1655"/>
  <c r="M1656"/>
  <c r="M1657"/>
  <c r="M1658"/>
  <c r="M1659"/>
  <c r="M1660"/>
  <c r="M1661"/>
  <c r="M1662"/>
  <c r="M1663"/>
  <c r="M1664"/>
  <c r="M1665"/>
  <c r="M1666"/>
  <c r="M1667"/>
  <c r="M1668"/>
  <c r="M1669"/>
  <c r="M1670"/>
  <c r="M1671"/>
  <c r="M1672"/>
  <c r="M1673"/>
  <c r="M1674"/>
  <c r="M1675"/>
  <c r="M1676"/>
  <c r="M1677"/>
  <c r="M1678"/>
  <c r="M1679"/>
  <c r="M1680"/>
  <c r="M1681"/>
  <c r="M1682"/>
  <c r="M1683"/>
  <c r="M1684"/>
  <c r="M1685"/>
  <c r="M1686"/>
  <c r="M1687"/>
  <c r="M1688"/>
  <c r="M1689"/>
  <c r="M1690"/>
  <c r="M1691"/>
  <c r="M1692"/>
  <c r="M1693"/>
  <c r="M1694"/>
  <c r="M1695"/>
  <c r="M1696"/>
  <c r="M1697"/>
  <c r="M1698"/>
  <c r="M1699"/>
  <c r="M1700"/>
  <c r="M1701"/>
  <c r="M1702"/>
  <c r="M1703"/>
  <c r="M1704"/>
  <c r="M1705"/>
  <c r="M1706"/>
  <c r="M1707"/>
  <c r="M1708"/>
  <c r="M1709"/>
  <c r="M1710"/>
  <c r="M1711"/>
  <c r="M1712"/>
  <c r="M1713"/>
  <c r="M1714"/>
  <c r="M1715"/>
  <c r="M1716"/>
  <c r="M1717"/>
  <c r="M1718"/>
  <c r="M1719"/>
  <c r="M1720"/>
  <c r="M1721"/>
  <c r="M1722"/>
  <c r="M1723"/>
  <c r="M1724"/>
  <c r="M1725"/>
  <c r="M1726"/>
  <c r="M1727"/>
  <c r="M1728"/>
  <c r="M1729"/>
  <c r="M1730"/>
  <c r="M1731"/>
  <c r="M1732"/>
  <c r="M1733"/>
  <c r="M1734"/>
  <c r="M1735"/>
  <c r="M1736"/>
  <c r="M1737"/>
  <c r="M1738"/>
  <c r="M1739"/>
  <c r="M1740"/>
  <c r="M1741"/>
  <c r="M1742"/>
  <c r="M1743"/>
  <c r="M1744"/>
  <c r="M1745"/>
  <c r="M1746"/>
  <c r="M1747"/>
  <c r="M1748"/>
  <c r="M1749"/>
  <c r="M1750"/>
  <c r="M1751"/>
  <c r="M1752"/>
  <c r="M1753"/>
  <c r="M1754"/>
  <c r="M1755"/>
  <c r="M1756"/>
  <c r="M1757"/>
  <c r="M1758"/>
  <c r="M1759"/>
  <c r="M1760"/>
  <c r="M1761"/>
  <c r="M1762"/>
  <c r="M1763"/>
  <c r="M1764"/>
  <c r="M1765"/>
  <c r="M1766"/>
  <c r="M1767"/>
  <c r="M1768"/>
  <c r="M1769"/>
  <c r="M1770"/>
  <c r="M1771"/>
  <c r="M1772"/>
  <c r="M1773"/>
  <c r="M1774"/>
  <c r="M1775"/>
  <c r="M1776"/>
  <c r="M1777"/>
  <c r="M1778"/>
  <c r="M1779"/>
  <c r="M1780"/>
  <c r="M1781"/>
  <c r="M1782"/>
  <c r="M1783"/>
  <c r="M1784"/>
  <c r="M1785"/>
  <c r="M1786"/>
  <c r="M1787"/>
  <c r="M1788"/>
  <c r="M1789"/>
  <c r="M1790"/>
  <c r="M1791"/>
  <c r="M1792"/>
  <c r="M1793"/>
  <c r="M1794"/>
  <c r="M1795"/>
  <c r="M1796"/>
  <c r="M1797"/>
  <c r="M1798"/>
  <c r="M1799"/>
  <c r="M1800"/>
  <c r="M1801"/>
  <c r="M1802"/>
  <c r="M1803"/>
  <c r="M1804"/>
  <c r="M1805"/>
  <c r="M1806"/>
  <c r="M1807"/>
  <c r="M1808"/>
  <c r="M1809"/>
  <c r="M1810"/>
  <c r="M1811"/>
  <c r="M1812"/>
  <c r="M1813"/>
  <c r="M1814"/>
  <c r="M1815"/>
  <c r="M1816"/>
  <c r="M1817"/>
  <c r="M1818"/>
  <c r="M1819"/>
  <c r="M1820"/>
  <c r="M1821"/>
  <c r="M1822"/>
  <c r="M1823"/>
  <c r="M1824"/>
  <c r="M1825"/>
  <c r="M1826"/>
  <c r="M1827"/>
  <c r="M1828"/>
  <c r="M1829"/>
  <c r="M1830"/>
  <c r="M1831"/>
  <c r="M1832"/>
  <c r="M1833"/>
  <c r="M1834"/>
  <c r="M1835"/>
  <c r="M1836"/>
  <c r="M1837"/>
  <c r="M1838"/>
  <c r="M1839"/>
  <c r="M1840"/>
  <c r="M1841"/>
  <c r="M1842"/>
  <c r="M1843"/>
  <c r="M1844"/>
  <c r="M1845"/>
  <c r="M1846"/>
  <c r="M1847"/>
  <c r="M1848"/>
  <c r="M1849"/>
  <c r="M1850"/>
  <c r="M1851"/>
  <c r="M1852"/>
  <c r="M1853"/>
  <c r="M1854"/>
  <c r="M1855"/>
  <c r="M1856"/>
  <c r="M1857"/>
  <c r="M1858"/>
  <c r="M1859"/>
  <c r="M1860"/>
  <c r="M1861"/>
  <c r="M1862"/>
  <c r="M1863"/>
  <c r="M1864"/>
  <c r="M1865"/>
  <c r="M1866"/>
  <c r="M1867"/>
  <c r="M1868"/>
  <c r="M1869"/>
  <c r="M1870"/>
  <c r="M1871"/>
  <c r="M1872"/>
  <c r="M1873"/>
  <c r="M1874"/>
  <c r="M1875"/>
  <c r="M1876"/>
  <c r="M1877"/>
  <c r="M1878"/>
  <c r="M1879"/>
  <c r="M1880"/>
  <c r="M1881"/>
  <c r="M1882"/>
  <c r="M1883"/>
  <c r="M1884"/>
  <c r="M1885"/>
  <c r="M1886"/>
  <c r="M1887"/>
  <c r="M1888"/>
  <c r="M1889"/>
  <c r="M1890"/>
  <c r="M1891"/>
  <c r="M1892"/>
  <c r="M1893"/>
  <c r="M1894"/>
  <c r="M1895"/>
  <c r="M1896"/>
  <c r="M1897"/>
  <c r="M1898"/>
  <c r="M1899"/>
  <c r="M1900"/>
  <c r="M1901"/>
  <c r="M1902"/>
  <c r="M1903"/>
  <c r="M1904"/>
  <c r="M1905"/>
  <c r="M1906"/>
  <c r="M1907"/>
  <c r="M1908"/>
  <c r="M1909"/>
  <c r="M1910"/>
  <c r="M1911"/>
  <c r="M1912"/>
  <c r="M1913"/>
  <c r="M1914"/>
  <c r="M1915"/>
  <c r="M1916"/>
  <c r="M1917"/>
  <c r="M1918"/>
  <c r="M1919"/>
  <c r="M1920"/>
  <c r="M1921"/>
  <c r="M1922"/>
  <c r="M1923"/>
  <c r="M1924"/>
  <c r="M1925"/>
  <c r="M1926"/>
  <c r="M1927"/>
  <c r="M1928"/>
  <c r="M1929"/>
  <c r="M1930"/>
  <c r="M1931"/>
  <c r="M1932"/>
  <c r="M1933"/>
  <c r="M1934"/>
  <c r="M1935"/>
  <c r="M1936"/>
  <c r="M1937"/>
  <c r="M1938"/>
  <c r="M1939"/>
  <c r="M1940"/>
  <c r="M1941"/>
  <c r="M1942"/>
  <c r="M1943"/>
  <c r="M1944"/>
  <c r="M1945"/>
  <c r="M1946"/>
  <c r="M1947"/>
  <c r="M1948"/>
  <c r="M1949"/>
  <c r="M1950"/>
  <c r="M1951"/>
  <c r="M1952"/>
  <c r="M1953"/>
  <c r="M1954"/>
  <c r="M1955"/>
  <c r="M1956"/>
  <c r="M1957"/>
  <c r="M1958"/>
  <c r="M1959"/>
  <c r="M1960"/>
  <c r="M1961"/>
  <c r="M1962"/>
  <c r="M1963"/>
  <c r="M1964"/>
  <c r="M1965"/>
  <c r="M1966"/>
  <c r="M1967"/>
  <c r="M1968"/>
  <c r="M1969"/>
  <c r="M1970"/>
  <c r="M1971"/>
  <c r="M1972"/>
  <c r="M1973"/>
  <c r="M1974"/>
  <c r="M1975"/>
  <c r="M1976"/>
  <c r="M1977"/>
  <c r="M1978"/>
  <c r="M1979"/>
  <c r="M1980"/>
  <c r="M1981"/>
  <c r="M1982"/>
  <c r="M1983"/>
  <c r="M1984"/>
  <c r="M1985"/>
  <c r="M1986"/>
  <c r="M1987"/>
  <c r="M1988"/>
  <c r="M1989"/>
  <c r="M1990"/>
  <c r="M1991"/>
  <c r="M1992"/>
  <c r="M1993"/>
  <c r="M1994"/>
  <c r="M1995"/>
  <c r="M1996"/>
  <c r="M1997"/>
  <c r="M1998"/>
  <c r="M1999"/>
  <c r="M2000"/>
  <c r="M2001"/>
  <c r="M2002"/>
  <c r="M2003"/>
  <c r="M2004"/>
  <c r="M2005"/>
  <c r="M2006"/>
  <c r="M2007"/>
  <c r="M2008"/>
  <c r="M2009"/>
  <c r="M2010"/>
  <c r="M2011"/>
  <c r="M2012"/>
  <c r="M2013"/>
  <c r="M2014"/>
  <c r="M2015"/>
  <c r="M2016"/>
  <c r="M2017"/>
  <c r="M2018"/>
  <c r="M2019"/>
  <c r="M2020"/>
  <c r="M2021"/>
  <c r="M2022"/>
  <c r="M2023"/>
  <c r="M2024"/>
  <c r="M2025"/>
  <c r="M2026"/>
  <c r="M2027"/>
  <c r="M2028"/>
  <c r="M2029"/>
  <c r="M2030"/>
  <c r="M2031"/>
  <c r="M2032"/>
  <c r="M2033"/>
  <c r="M2034"/>
  <c r="M2035"/>
  <c r="M2036"/>
  <c r="M2037"/>
  <c r="M2038"/>
  <c r="M2039"/>
  <c r="M2040"/>
  <c r="M2041"/>
  <c r="M2042"/>
  <c r="M2043"/>
  <c r="M2044"/>
  <c r="M2045"/>
  <c r="M2046"/>
  <c r="M2047"/>
  <c r="M2048"/>
  <c r="M2049"/>
  <c r="M2050"/>
  <c r="M2051"/>
  <c r="M2052"/>
  <c r="M2053"/>
  <c r="M2054"/>
  <c r="M2055"/>
  <c r="M2056"/>
  <c r="M2057"/>
  <c r="M2058"/>
  <c r="M2059"/>
  <c r="M2060"/>
  <c r="M2061"/>
  <c r="M2062"/>
  <c r="M2063"/>
  <c r="M2064"/>
  <c r="M2065"/>
  <c r="M2066"/>
  <c r="M2067"/>
  <c r="M2068"/>
  <c r="M2069"/>
  <c r="M2070"/>
  <c r="M2071"/>
  <c r="M2072"/>
  <c r="J2073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49"/>
  <c r="J450"/>
  <c r="J451"/>
  <c r="J452"/>
  <c r="J453"/>
  <c r="J454"/>
  <c r="J455"/>
  <c r="J456"/>
  <c r="J457"/>
  <c r="J458"/>
  <c r="J459"/>
  <c r="J460"/>
  <c r="J461"/>
  <c r="J462"/>
  <c r="J463"/>
  <c r="J464"/>
  <c r="J465"/>
  <c r="J466"/>
  <c r="J467"/>
  <c r="J468"/>
  <c r="J469"/>
  <c r="J470"/>
  <c r="J471"/>
  <c r="J472"/>
  <c r="J473"/>
  <c r="J474"/>
  <c r="J475"/>
  <c r="J476"/>
  <c r="J477"/>
  <c r="J478"/>
  <c r="J479"/>
  <c r="J480"/>
  <c r="J481"/>
  <c r="J482"/>
  <c r="J483"/>
  <c r="J484"/>
  <c r="J485"/>
  <c r="J486"/>
  <c r="J487"/>
  <c r="J488"/>
  <c r="J489"/>
  <c r="J490"/>
  <c r="J491"/>
  <c r="J492"/>
  <c r="J493"/>
  <c r="J494"/>
  <c r="J495"/>
  <c r="J496"/>
  <c r="J497"/>
  <c r="J498"/>
  <c r="J499"/>
  <c r="J500"/>
  <c r="J501"/>
  <c r="J502"/>
  <c r="J503"/>
  <c r="J504"/>
  <c r="J505"/>
  <c r="J506"/>
  <c r="J507"/>
  <c r="J508"/>
  <c r="J509"/>
  <c r="J510"/>
  <c r="J511"/>
  <c r="J512"/>
  <c r="J513"/>
  <c r="J514"/>
  <c r="J515"/>
  <c r="J516"/>
  <c r="J517"/>
  <c r="J518"/>
  <c r="J519"/>
  <c r="J520"/>
  <c r="J521"/>
  <c r="J522"/>
  <c r="J523"/>
  <c r="J524"/>
  <c r="J525"/>
  <c r="J526"/>
  <c r="J527"/>
  <c r="J528"/>
  <c r="J529"/>
  <c r="J530"/>
  <c r="J531"/>
  <c r="J532"/>
  <c r="J533"/>
  <c r="J534"/>
  <c r="J535"/>
  <c r="J536"/>
  <c r="J537"/>
  <c r="J538"/>
  <c r="J539"/>
  <c r="J540"/>
  <c r="J541"/>
  <c r="J542"/>
  <c r="J543"/>
  <c r="J544"/>
  <c r="J545"/>
  <c r="J546"/>
  <c r="J547"/>
  <c r="J548"/>
  <c r="J549"/>
  <c r="J550"/>
  <c r="J551"/>
  <c r="J552"/>
  <c r="J553"/>
  <c r="J554"/>
  <c r="J555"/>
  <c r="J556"/>
  <c r="J557"/>
  <c r="J558"/>
  <c r="J559"/>
  <c r="J560"/>
  <c r="J561"/>
  <c r="J562"/>
  <c r="J563"/>
  <c r="J564"/>
  <c r="J565"/>
  <c r="J566"/>
  <c r="J567"/>
  <c r="J568"/>
  <c r="J569"/>
  <c r="J570"/>
  <c r="J571"/>
  <c r="J572"/>
  <c r="J573"/>
  <c r="J574"/>
  <c r="J575"/>
  <c r="J576"/>
  <c r="J577"/>
  <c r="J578"/>
  <c r="J579"/>
  <c r="J580"/>
  <c r="J581"/>
  <c r="J582"/>
  <c r="J583"/>
  <c r="J584"/>
  <c r="J585"/>
  <c r="J586"/>
  <c r="J587"/>
  <c r="J588"/>
  <c r="J589"/>
  <c r="J590"/>
  <c r="J591"/>
  <c r="J592"/>
  <c r="J593"/>
  <c r="J594"/>
  <c r="J595"/>
  <c r="J596"/>
  <c r="J597"/>
  <c r="J598"/>
  <c r="J599"/>
  <c r="J600"/>
  <c r="J601"/>
  <c r="J602"/>
  <c r="J603"/>
  <c r="J604"/>
  <c r="J605"/>
  <c r="J606"/>
  <c r="J607"/>
  <c r="J608"/>
  <c r="J609"/>
  <c r="J610"/>
  <c r="J611"/>
  <c r="J612"/>
  <c r="J613"/>
  <c r="J614"/>
  <c r="J615"/>
  <c r="J616"/>
  <c r="J617"/>
  <c r="J618"/>
  <c r="J619"/>
  <c r="J620"/>
  <c r="J621"/>
  <c r="J622"/>
  <c r="J623"/>
  <c r="J624"/>
  <c r="J625"/>
  <c r="J626"/>
  <c r="J627"/>
  <c r="J628"/>
  <c r="J629"/>
  <c r="J630"/>
  <c r="J631"/>
  <c r="J632"/>
  <c r="J633"/>
  <c r="J634"/>
  <c r="J635"/>
  <c r="J636"/>
  <c r="J637"/>
  <c r="J638"/>
  <c r="J639"/>
  <c r="J640"/>
  <c r="J641"/>
  <c r="J642"/>
  <c r="J643"/>
  <c r="J644"/>
  <c r="J645"/>
  <c r="J646"/>
  <c r="J647"/>
  <c r="J648"/>
  <c r="J649"/>
  <c r="J650"/>
  <c r="J651"/>
  <c r="J652"/>
  <c r="J653"/>
  <c r="J654"/>
  <c r="J655"/>
  <c r="J656"/>
  <c r="J657"/>
  <c r="J658"/>
  <c r="J659"/>
  <c r="J660"/>
  <c r="J661"/>
  <c r="J662"/>
  <c r="J663"/>
  <c r="J664"/>
  <c r="J665"/>
  <c r="J666"/>
  <c r="J667"/>
  <c r="J668"/>
  <c r="J669"/>
  <c r="J670"/>
  <c r="J671"/>
  <c r="J672"/>
  <c r="J673"/>
  <c r="J674"/>
  <c r="J675"/>
  <c r="J676"/>
  <c r="J677"/>
  <c r="J678"/>
  <c r="J679"/>
  <c r="J680"/>
  <c r="J681"/>
  <c r="J682"/>
  <c r="J683"/>
  <c r="J684"/>
  <c r="J685"/>
  <c r="J686"/>
  <c r="J687"/>
  <c r="J688"/>
  <c r="J689"/>
  <c r="J690"/>
  <c r="J691"/>
  <c r="J692"/>
  <c r="J693"/>
  <c r="J694"/>
  <c r="J695"/>
  <c r="J696"/>
  <c r="J697"/>
  <c r="J698"/>
  <c r="J699"/>
  <c r="J700"/>
  <c r="J701"/>
  <c r="J702"/>
  <c r="J703"/>
  <c r="J704"/>
  <c r="J705"/>
  <c r="J706"/>
  <c r="J707"/>
  <c r="J708"/>
  <c r="J709"/>
  <c r="J710"/>
  <c r="J711"/>
  <c r="J712"/>
  <c r="J713"/>
  <c r="J714"/>
  <c r="J715"/>
  <c r="J716"/>
  <c r="J717"/>
  <c r="J718"/>
  <c r="J719"/>
  <c r="J720"/>
  <c r="J721"/>
  <c r="J722"/>
  <c r="J723"/>
  <c r="J724"/>
  <c r="J725"/>
  <c r="J726"/>
  <c r="J727"/>
  <c r="J728"/>
  <c r="J729"/>
  <c r="J730"/>
  <c r="J731"/>
  <c r="J732"/>
  <c r="J733"/>
  <c r="J734"/>
  <c r="J735"/>
  <c r="J736"/>
  <c r="J737"/>
  <c r="J738"/>
  <c r="J739"/>
  <c r="J740"/>
  <c r="J741"/>
  <c r="J742"/>
  <c r="J743"/>
  <c r="J744"/>
  <c r="J745"/>
  <c r="J746"/>
  <c r="J747"/>
  <c r="J748"/>
  <c r="J749"/>
  <c r="J750"/>
  <c r="J751"/>
  <c r="J752"/>
  <c r="J753"/>
  <c r="J754"/>
  <c r="J755"/>
  <c r="J756"/>
  <c r="J757"/>
  <c r="J758"/>
  <c r="J759"/>
  <c r="J760"/>
  <c r="J761"/>
  <c r="J762"/>
  <c r="J763"/>
  <c r="J764"/>
  <c r="J765"/>
  <c r="J766"/>
  <c r="J767"/>
  <c r="J768"/>
  <c r="J769"/>
  <c r="J770"/>
  <c r="J771"/>
  <c r="J772"/>
  <c r="J773"/>
  <c r="J774"/>
  <c r="J775"/>
  <c r="J776"/>
  <c r="J777"/>
  <c r="J778"/>
  <c r="J779"/>
  <c r="J780"/>
  <c r="J781"/>
  <c r="J782"/>
  <c r="J783"/>
  <c r="J784"/>
  <c r="J785"/>
  <c r="J786"/>
  <c r="J787"/>
  <c r="J788"/>
  <c r="J789"/>
  <c r="J790"/>
  <c r="J791"/>
  <c r="J792"/>
  <c r="J793"/>
  <c r="J794"/>
  <c r="J795"/>
  <c r="J796"/>
  <c r="J797"/>
  <c r="J798"/>
  <c r="J799"/>
  <c r="J800"/>
  <c r="J801"/>
  <c r="J802"/>
  <c r="J803"/>
  <c r="J804"/>
  <c r="J805"/>
  <c r="J806"/>
  <c r="J807"/>
  <c r="J808"/>
  <c r="J809"/>
  <c r="J810"/>
  <c r="J811"/>
  <c r="J812"/>
  <c r="J813"/>
  <c r="J814"/>
  <c r="J815"/>
  <c r="J816"/>
  <c r="J817"/>
  <c r="J818"/>
  <c r="J819"/>
  <c r="J820"/>
  <c r="J821"/>
  <c r="J822"/>
  <c r="J823"/>
  <c r="J824"/>
  <c r="J825"/>
  <c r="J826"/>
  <c r="J827"/>
  <c r="J828"/>
  <c r="J829"/>
  <c r="J830"/>
  <c r="J831"/>
  <c r="J832"/>
  <c r="J833"/>
  <c r="J834"/>
  <c r="J835"/>
  <c r="J836"/>
  <c r="J837"/>
  <c r="J838"/>
  <c r="J839"/>
  <c r="J840"/>
  <c r="J841"/>
  <c r="J842"/>
  <c r="J843"/>
  <c r="J844"/>
  <c r="J845"/>
  <c r="J846"/>
  <c r="J847"/>
  <c r="J848"/>
  <c r="J849"/>
  <c r="J850"/>
  <c r="J851"/>
  <c r="J852"/>
  <c r="J853"/>
  <c r="J854"/>
  <c r="J855"/>
  <c r="J856"/>
  <c r="J857"/>
  <c r="J858"/>
  <c r="J859"/>
  <c r="J860"/>
  <c r="J861"/>
  <c r="J862"/>
  <c r="J863"/>
  <c r="J864"/>
  <c r="J865"/>
  <c r="J866"/>
  <c r="J867"/>
  <c r="J868"/>
  <c r="J869"/>
  <c r="J870"/>
  <c r="J871"/>
  <c r="J872"/>
  <c r="J873"/>
  <c r="J874"/>
  <c r="J875"/>
  <c r="J876"/>
  <c r="J877"/>
  <c r="J878"/>
  <c r="J879"/>
  <c r="J880"/>
  <c r="J881"/>
  <c r="J882"/>
  <c r="J883"/>
  <c r="J884"/>
  <c r="J885"/>
  <c r="J886"/>
  <c r="J887"/>
  <c r="J888"/>
  <c r="J889"/>
  <c r="J890"/>
  <c r="J891"/>
  <c r="J892"/>
  <c r="J893"/>
  <c r="J894"/>
  <c r="J895"/>
  <c r="J896"/>
  <c r="J897"/>
  <c r="J898"/>
  <c r="J899"/>
  <c r="J900"/>
  <c r="J901"/>
  <c r="J902"/>
  <c r="J903"/>
  <c r="J904"/>
  <c r="J905"/>
  <c r="J906"/>
  <c r="J907"/>
  <c r="J908"/>
  <c r="J909"/>
  <c r="J910"/>
  <c r="J911"/>
  <c r="J912"/>
  <c r="J913"/>
  <c r="J914"/>
  <c r="J915"/>
  <c r="J916"/>
  <c r="J917"/>
  <c r="J918"/>
  <c r="J919"/>
  <c r="J920"/>
  <c r="J921"/>
  <c r="J922"/>
  <c r="J923"/>
  <c r="J924"/>
  <c r="J925"/>
  <c r="J926"/>
  <c r="J927"/>
  <c r="J928"/>
  <c r="J929"/>
  <c r="J930"/>
  <c r="J931"/>
  <c r="J932"/>
  <c r="J933"/>
  <c r="J934"/>
  <c r="J935"/>
  <c r="J936"/>
  <c r="J937"/>
  <c r="J938"/>
  <c r="J939"/>
  <c r="J940"/>
  <c r="J941"/>
  <c r="J942"/>
  <c r="J943"/>
  <c r="J944"/>
  <c r="J945"/>
  <c r="J946"/>
  <c r="J947"/>
  <c r="J948"/>
  <c r="J949"/>
  <c r="J950"/>
  <c r="J951"/>
  <c r="J952"/>
  <c r="J953"/>
  <c r="J954"/>
  <c r="J955"/>
  <c r="J956"/>
  <c r="J957"/>
  <c r="J958"/>
  <c r="J959"/>
  <c r="J960"/>
  <c r="J961"/>
  <c r="J962"/>
  <c r="J963"/>
  <c r="J964"/>
  <c r="J965"/>
  <c r="J966"/>
  <c r="J967"/>
  <c r="J968"/>
  <c r="J969"/>
  <c r="J970"/>
  <c r="J971"/>
  <c r="J972"/>
  <c r="J973"/>
  <c r="J974"/>
  <c r="J975"/>
  <c r="J976"/>
  <c r="J977"/>
  <c r="J978"/>
  <c r="J979"/>
  <c r="J980"/>
  <c r="J981"/>
  <c r="J982"/>
  <c r="J983"/>
  <c r="J984"/>
  <c r="J985"/>
  <c r="J986"/>
  <c r="J987"/>
  <c r="J988"/>
  <c r="J989"/>
  <c r="J990"/>
  <c r="J991"/>
  <c r="J992"/>
  <c r="J993"/>
  <c r="J994"/>
  <c r="J995"/>
  <c r="J996"/>
  <c r="J997"/>
  <c r="J998"/>
  <c r="J999"/>
  <c r="J1000"/>
  <c r="J1001"/>
  <c r="J1002"/>
  <c r="J1003"/>
  <c r="J1004"/>
  <c r="J1005"/>
  <c r="J1006"/>
  <c r="J1007"/>
  <c r="J1008"/>
  <c r="J1009"/>
  <c r="J1010"/>
  <c r="J1011"/>
  <c r="J1012"/>
  <c r="J1013"/>
  <c r="J1014"/>
  <c r="J1015"/>
  <c r="J1016"/>
  <c r="J1017"/>
  <c r="J1018"/>
  <c r="J1019"/>
  <c r="J1020"/>
  <c r="J1021"/>
  <c r="J1022"/>
  <c r="J1023"/>
  <c r="J1024"/>
  <c r="J1025"/>
  <c r="J1026"/>
  <c r="J1027"/>
  <c r="J1028"/>
  <c r="J1029"/>
  <c r="J1030"/>
  <c r="J1031"/>
  <c r="J1032"/>
  <c r="J1033"/>
  <c r="J1034"/>
  <c r="J1035"/>
  <c r="J1036"/>
  <c r="J1037"/>
  <c r="J1038"/>
  <c r="J1039"/>
  <c r="J1040"/>
  <c r="J1041"/>
  <c r="J1042"/>
  <c r="J1043"/>
  <c r="J1044"/>
  <c r="J1045"/>
  <c r="J1046"/>
  <c r="J1047"/>
  <c r="J1048"/>
  <c r="J1049"/>
  <c r="J1050"/>
  <c r="J1051"/>
  <c r="J1052"/>
  <c r="J1053"/>
  <c r="J1054"/>
  <c r="J1055"/>
  <c r="J1056"/>
  <c r="J1057"/>
  <c r="J1058"/>
  <c r="J1059"/>
  <c r="J1060"/>
  <c r="J1061"/>
  <c r="J1062"/>
  <c r="J1063"/>
  <c r="J1064"/>
  <c r="J1065"/>
  <c r="J1066"/>
  <c r="J1067"/>
  <c r="J1068"/>
  <c r="J1069"/>
  <c r="J1070"/>
  <c r="J1071"/>
  <c r="J1072"/>
  <c r="J1073"/>
  <c r="J1074"/>
  <c r="J1075"/>
  <c r="J1076"/>
  <c r="J1077"/>
  <c r="J1078"/>
  <c r="J1079"/>
  <c r="J1080"/>
  <c r="J1081"/>
  <c r="J1082"/>
  <c r="J1083"/>
  <c r="J1084"/>
  <c r="J1085"/>
  <c r="J1086"/>
  <c r="J1087"/>
  <c r="J1088"/>
  <c r="J1089"/>
  <c r="J1090"/>
  <c r="J1091"/>
  <c r="J1092"/>
  <c r="J1093"/>
  <c r="J1094"/>
  <c r="J1095"/>
  <c r="J1096"/>
  <c r="J1097"/>
  <c r="J1098"/>
  <c r="J1099"/>
  <c r="J1100"/>
  <c r="J1101"/>
  <c r="J1102"/>
  <c r="J1103"/>
  <c r="J1104"/>
  <c r="J1105"/>
  <c r="J1106"/>
  <c r="J1107"/>
  <c r="J1108"/>
  <c r="J1109"/>
  <c r="J1110"/>
  <c r="J1111"/>
  <c r="J1112"/>
  <c r="J1113"/>
  <c r="J1114"/>
  <c r="J1115"/>
  <c r="J1116"/>
  <c r="J1117"/>
  <c r="J1118"/>
  <c r="J1119"/>
  <c r="J1120"/>
  <c r="J1121"/>
  <c r="J1122"/>
  <c r="J1123"/>
  <c r="J1124"/>
  <c r="J1125"/>
  <c r="J1126"/>
  <c r="J1127"/>
  <c r="J1128"/>
  <c r="J1129"/>
  <c r="J1130"/>
  <c r="J1131"/>
  <c r="J1132"/>
  <c r="J1133"/>
  <c r="J1134"/>
  <c r="J1135"/>
  <c r="J1136"/>
  <c r="J1137"/>
  <c r="J1138"/>
  <c r="J1139"/>
  <c r="J1140"/>
  <c r="J1141"/>
  <c r="J1142"/>
  <c r="J1143"/>
  <c r="J1144"/>
  <c r="J1145"/>
  <c r="J1146"/>
  <c r="J1147"/>
  <c r="J1148"/>
  <c r="J1149"/>
  <c r="J1150"/>
  <c r="J1151"/>
  <c r="J1152"/>
  <c r="J1153"/>
  <c r="J1154"/>
  <c r="J1155"/>
  <c r="J1156"/>
  <c r="J1157"/>
  <c r="J1158"/>
  <c r="J1159"/>
  <c r="J1160"/>
  <c r="J1161"/>
  <c r="J1162"/>
  <c r="J1163"/>
  <c r="J1164"/>
  <c r="J1165"/>
  <c r="J1166"/>
  <c r="J1167"/>
  <c r="J1168"/>
  <c r="J1169"/>
  <c r="J1170"/>
  <c r="J1171"/>
  <c r="J1172"/>
  <c r="J1173"/>
  <c r="J1174"/>
  <c r="J1175"/>
  <c r="J1176"/>
  <c r="J1177"/>
  <c r="J1178"/>
  <c r="J1179"/>
  <c r="J1180"/>
  <c r="J1181"/>
  <c r="J1182"/>
  <c r="J1183"/>
  <c r="J1184"/>
  <c r="J1185"/>
  <c r="J1186"/>
  <c r="J1187"/>
  <c r="J1188"/>
  <c r="J1189"/>
  <c r="J1190"/>
  <c r="J1191"/>
  <c r="J1192"/>
  <c r="J1193"/>
  <c r="J1194"/>
  <c r="J1195"/>
  <c r="J1196"/>
  <c r="J1197"/>
  <c r="J1198"/>
  <c r="J1199"/>
  <c r="J1200"/>
  <c r="J1201"/>
  <c r="J1202"/>
  <c r="J1203"/>
  <c r="J1204"/>
  <c r="J1205"/>
  <c r="J1206"/>
  <c r="J1207"/>
  <c r="J1208"/>
  <c r="J1209"/>
  <c r="J1210"/>
  <c r="J1211"/>
  <c r="J1212"/>
  <c r="J1213"/>
  <c r="J1214"/>
  <c r="J1215"/>
  <c r="J1216"/>
  <c r="J1217"/>
  <c r="J1218"/>
  <c r="J1219"/>
  <c r="J1220"/>
  <c r="J1221"/>
  <c r="J1222"/>
  <c r="J1223"/>
  <c r="J1224"/>
  <c r="J1225"/>
  <c r="J1226"/>
  <c r="J1227"/>
  <c r="J1228"/>
  <c r="J1229"/>
  <c r="J1230"/>
  <c r="J1231"/>
  <c r="J1232"/>
  <c r="J1233"/>
  <c r="J1234"/>
  <c r="J1235"/>
  <c r="J1236"/>
  <c r="J1237"/>
  <c r="J1238"/>
  <c r="J1239"/>
  <c r="J1240"/>
  <c r="J1241"/>
  <c r="J1242"/>
  <c r="J1243"/>
  <c r="J1244"/>
  <c r="J1245"/>
  <c r="J1246"/>
  <c r="J1247"/>
  <c r="J1248"/>
  <c r="J1249"/>
  <c r="J1250"/>
  <c r="J1251"/>
  <c r="J1252"/>
  <c r="J1253"/>
  <c r="J1254"/>
  <c r="J1255"/>
  <c r="J1256"/>
  <c r="J1257"/>
  <c r="J1258"/>
  <c r="J1259"/>
  <c r="J1260"/>
  <c r="J1261"/>
  <c r="J1262"/>
  <c r="J1263"/>
  <c r="J1264"/>
  <c r="J1265"/>
  <c r="J1266"/>
  <c r="J1267"/>
  <c r="J1268"/>
  <c r="J1269"/>
  <c r="J1270"/>
  <c r="J1271"/>
  <c r="J1272"/>
  <c r="J1273"/>
  <c r="J1274"/>
  <c r="J1275"/>
  <c r="J1276"/>
  <c r="J1277"/>
  <c r="J1278"/>
  <c r="J1279"/>
  <c r="J1280"/>
  <c r="J1281"/>
  <c r="J1282"/>
  <c r="J1283"/>
  <c r="J1284"/>
  <c r="J1285"/>
  <c r="J1286"/>
  <c r="J1287"/>
  <c r="J1288"/>
  <c r="J1289"/>
  <c r="J1290"/>
  <c r="J1291"/>
  <c r="J1292"/>
  <c r="J1293"/>
  <c r="J1294"/>
  <c r="J1295"/>
  <c r="J1296"/>
  <c r="J1297"/>
  <c r="J1298"/>
  <c r="J1299"/>
  <c r="J1300"/>
  <c r="J1301"/>
  <c r="J1302"/>
  <c r="J1303"/>
  <c r="J1304"/>
  <c r="J1305"/>
  <c r="J1306"/>
  <c r="J1307"/>
  <c r="J1308"/>
  <c r="J1309"/>
  <c r="J1310"/>
  <c r="J1311"/>
  <c r="J1312"/>
  <c r="J1313"/>
  <c r="J1314"/>
  <c r="J1315"/>
  <c r="J1316"/>
  <c r="J1317"/>
  <c r="J1318"/>
  <c r="J1319"/>
  <c r="J1320"/>
  <c r="J1321"/>
  <c r="J1322"/>
  <c r="J1323"/>
  <c r="J1324"/>
  <c r="J1325"/>
  <c r="J1326"/>
  <c r="J1327"/>
  <c r="J1328"/>
  <c r="J1329"/>
  <c r="J1330"/>
  <c r="J1331"/>
  <c r="J1332"/>
  <c r="J1333"/>
  <c r="J1334"/>
  <c r="J1335"/>
  <c r="J1336"/>
  <c r="J1337"/>
  <c r="J1338"/>
  <c r="J1339"/>
  <c r="J1340"/>
  <c r="J1341"/>
  <c r="J1342"/>
  <c r="J1343"/>
  <c r="J1344"/>
  <c r="J1345"/>
  <c r="J1346"/>
  <c r="J1347"/>
  <c r="J1348"/>
  <c r="J1349"/>
  <c r="J1350"/>
  <c r="J1351"/>
  <c r="J1352"/>
  <c r="J1353"/>
  <c r="J1354"/>
  <c r="J1355"/>
  <c r="J1356"/>
  <c r="J1357"/>
  <c r="J1358"/>
  <c r="J1359"/>
  <c r="J1360"/>
  <c r="J1361"/>
  <c r="J1362"/>
  <c r="J1363"/>
  <c r="J1364"/>
  <c r="J1365"/>
  <c r="J1366"/>
  <c r="J1367"/>
  <c r="J1368"/>
  <c r="J1369"/>
  <c r="J1370"/>
  <c r="J1371"/>
  <c r="J1372"/>
  <c r="J1373"/>
  <c r="J1374"/>
  <c r="J1375"/>
  <c r="J1376"/>
  <c r="J1377"/>
  <c r="J1378"/>
  <c r="J1379"/>
  <c r="J1380"/>
  <c r="J1381"/>
  <c r="J1382"/>
  <c r="J1383"/>
  <c r="J1384"/>
  <c r="J1385"/>
  <c r="J1386"/>
  <c r="J1387"/>
  <c r="J1388"/>
  <c r="J1389"/>
  <c r="J1390"/>
  <c r="J1391"/>
  <c r="J1392"/>
  <c r="J1393"/>
  <c r="J1394"/>
  <c r="J1395"/>
  <c r="J1396"/>
  <c r="J1397"/>
  <c r="J1398"/>
  <c r="J1399"/>
  <c r="J1400"/>
  <c r="J1401"/>
  <c r="J1402"/>
  <c r="J1403"/>
  <c r="J1404"/>
  <c r="J1405"/>
  <c r="J1406"/>
  <c r="J1407"/>
  <c r="J1408"/>
  <c r="J1409"/>
  <c r="J1410"/>
  <c r="J1411"/>
  <c r="J1412"/>
  <c r="J1413"/>
  <c r="J1414"/>
  <c r="J1415"/>
  <c r="J1416"/>
  <c r="J1417"/>
  <c r="J1418"/>
  <c r="J1419"/>
  <c r="J1420"/>
  <c r="J1421"/>
  <c r="J1422"/>
  <c r="J1423"/>
  <c r="J1424"/>
  <c r="J1425"/>
  <c r="J1426"/>
  <c r="J1427"/>
  <c r="J1428"/>
  <c r="J1429"/>
  <c r="J1430"/>
  <c r="J1431"/>
  <c r="J1432"/>
  <c r="J1433"/>
  <c r="J1434"/>
  <c r="J1435"/>
  <c r="J1436"/>
  <c r="J1437"/>
  <c r="J1438"/>
  <c r="J1439"/>
  <c r="J1440"/>
  <c r="J1441"/>
  <c r="J1442"/>
  <c r="J1443"/>
  <c r="J1444"/>
  <c r="J1445"/>
  <c r="J1446"/>
  <c r="J1447"/>
  <c r="J1448"/>
  <c r="J1449"/>
  <c r="J1450"/>
  <c r="J1451"/>
  <c r="J1452"/>
  <c r="J1453"/>
  <c r="J1454"/>
  <c r="J1455"/>
  <c r="J1456"/>
  <c r="J1457"/>
  <c r="J1458"/>
  <c r="J1459"/>
  <c r="J1460"/>
  <c r="J1461"/>
  <c r="J1462"/>
  <c r="J1463"/>
  <c r="J1464"/>
  <c r="J1465"/>
  <c r="J1466"/>
  <c r="J1467"/>
  <c r="J1468"/>
  <c r="J1469"/>
  <c r="J1470"/>
  <c r="J1471"/>
  <c r="J1472"/>
  <c r="J1473"/>
  <c r="J1474"/>
  <c r="J1475"/>
  <c r="J1476"/>
  <c r="J1477"/>
  <c r="J1478"/>
  <c r="J1479"/>
  <c r="J1480"/>
  <c r="J1481"/>
  <c r="J1482"/>
  <c r="J1483"/>
  <c r="J1484"/>
  <c r="J1485"/>
  <c r="J1486"/>
  <c r="J1487"/>
  <c r="J1488"/>
  <c r="J1489"/>
  <c r="J1490"/>
  <c r="J1491"/>
  <c r="J1492"/>
  <c r="J1493"/>
  <c r="J1494"/>
  <c r="J1495"/>
  <c r="J1496"/>
  <c r="J1497"/>
  <c r="J1498"/>
  <c r="J1499"/>
  <c r="J1500"/>
  <c r="J1501"/>
  <c r="J1502"/>
  <c r="J1503"/>
  <c r="J1504"/>
  <c r="J1505"/>
  <c r="J1506"/>
  <c r="J1507"/>
  <c r="J1508"/>
  <c r="J1509"/>
  <c r="J1510"/>
  <c r="J1511"/>
  <c r="J1512"/>
  <c r="J1513"/>
  <c r="J1514"/>
  <c r="J1515"/>
  <c r="J1516"/>
  <c r="J1517"/>
  <c r="J1518"/>
  <c r="J1519"/>
  <c r="J1520"/>
  <c r="J1521"/>
  <c r="J1522"/>
  <c r="J1523"/>
  <c r="J1524"/>
  <c r="J1525"/>
  <c r="J1526"/>
  <c r="J1527"/>
  <c r="J1528"/>
  <c r="J1529"/>
  <c r="J1530"/>
  <c r="J1531"/>
  <c r="J1532"/>
  <c r="J1533"/>
  <c r="J1534"/>
  <c r="J1535"/>
  <c r="J1536"/>
  <c r="J1537"/>
  <c r="J1538"/>
  <c r="J1539"/>
  <c r="J1540"/>
  <c r="J1541"/>
  <c r="J1542"/>
  <c r="J1543"/>
  <c r="J1544"/>
  <c r="J1545"/>
  <c r="J1546"/>
  <c r="J1547"/>
  <c r="J1548"/>
  <c r="J1549"/>
  <c r="J1550"/>
  <c r="J1551"/>
  <c r="J1552"/>
  <c r="J1553"/>
  <c r="J1554"/>
  <c r="J1555"/>
  <c r="J1556"/>
  <c r="J1557"/>
  <c r="J1558"/>
  <c r="J1559"/>
  <c r="J1560"/>
  <c r="J1561"/>
  <c r="J1562"/>
  <c r="J1563"/>
  <c r="J1564"/>
  <c r="J1565"/>
  <c r="J1566"/>
  <c r="J1567"/>
  <c r="J1568"/>
  <c r="J1569"/>
  <c r="J1570"/>
  <c r="J1571"/>
  <c r="J1572"/>
  <c r="J1573"/>
  <c r="J1574"/>
  <c r="J1575"/>
  <c r="J1576"/>
  <c r="J1577"/>
  <c r="J1578"/>
  <c r="J1579"/>
  <c r="J1580"/>
  <c r="J1581"/>
  <c r="J1582"/>
  <c r="J1583"/>
  <c r="J1584"/>
  <c r="J1585"/>
  <c r="J1586"/>
  <c r="J1587"/>
  <c r="J1588"/>
  <c r="J1589"/>
  <c r="J1590"/>
  <c r="J1591"/>
  <c r="J1592"/>
  <c r="J1593"/>
  <c r="J1594"/>
  <c r="J1595"/>
  <c r="J1596"/>
  <c r="J1597"/>
  <c r="J1598"/>
  <c r="J1599"/>
  <c r="J1600"/>
  <c r="J1601"/>
  <c r="J1602"/>
  <c r="J1603"/>
  <c r="J1604"/>
  <c r="J1605"/>
  <c r="J1606"/>
  <c r="J1607"/>
  <c r="J1608"/>
  <c r="J1609"/>
  <c r="J1610"/>
  <c r="J1611"/>
  <c r="J1612"/>
  <c r="J1613"/>
  <c r="J1614"/>
  <c r="J1615"/>
  <c r="J1616"/>
  <c r="J1617"/>
  <c r="J1618"/>
  <c r="J1619"/>
  <c r="J1620"/>
  <c r="J1621"/>
  <c r="J1622"/>
  <c r="J1623"/>
  <c r="J1624"/>
  <c r="J1625"/>
  <c r="J1626"/>
  <c r="J1627"/>
  <c r="J1628"/>
  <c r="J1629"/>
  <c r="J1630"/>
  <c r="J1631"/>
  <c r="J1632"/>
  <c r="J1633"/>
  <c r="J1634"/>
  <c r="J1635"/>
  <c r="J1636"/>
  <c r="J1637"/>
  <c r="J1638"/>
  <c r="J1639"/>
  <c r="J1640"/>
  <c r="J1641"/>
  <c r="J1642"/>
  <c r="J1643"/>
  <c r="J1644"/>
  <c r="J1645"/>
  <c r="J1646"/>
  <c r="J1647"/>
  <c r="J1648"/>
  <c r="J1649"/>
  <c r="J1650"/>
  <c r="J1651"/>
  <c r="J1652"/>
  <c r="J1653"/>
  <c r="J1654"/>
  <c r="J1655"/>
  <c r="J1656"/>
  <c r="J1657"/>
  <c r="J1658"/>
  <c r="J1659"/>
  <c r="J1660"/>
  <c r="J1661"/>
  <c r="J1662"/>
  <c r="J1663"/>
  <c r="J1664"/>
  <c r="J1665"/>
  <c r="J1666"/>
  <c r="J1667"/>
  <c r="J1668"/>
  <c r="J1669"/>
  <c r="J1670"/>
  <c r="J1671"/>
  <c r="J1672"/>
  <c r="J1673"/>
  <c r="J1674"/>
  <c r="J1675"/>
  <c r="J1676"/>
  <c r="J1677"/>
  <c r="J1678"/>
  <c r="J1679"/>
  <c r="J1680"/>
  <c r="J1681"/>
  <c r="J1682"/>
  <c r="J1683"/>
  <c r="J1684"/>
  <c r="J1685"/>
  <c r="J1686"/>
  <c r="J1687"/>
  <c r="J1688"/>
  <c r="J1689"/>
  <c r="J1690"/>
  <c r="J1691"/>
  <c r="J1692"/>
  <c r="J1693"/>
  <c r="J1694"/>
  <c r="J1695"/>
  <c r="J1696"/>
  <c r="J1697"/>
  <c r="J1698"/>
  <c r="J1699"/>
  <c r="J1700"/>
  <c r="J1701"/>
  <c r="J1702"/>
  <c r="J1703"/>
  <c r="J1704"/>
  <c r="J1705"/>
  <c r="J1706"/>
  <c r="J1707"/>
  <c r="J1708"/>
  <c r="J1709"/>
  <c r="J1710"/>
  <c r="J1711"/>
  <c r="J1712"/>
  <c r="J1713"/>
  <c r="J1714"/>
  <c r="J1715"/>
  <c r="J1716"/>
  <c r="J1717"/>
  <c r="J1718"/>
  <c r="J1719"/>
  <c r="J1720"/>
  <c r="J1721"/>
  <c r="J1722"/>
  <c r="J1723"/>
  <c r="J1724"/>
  <c r="J1725"/>
  <c r="J1726"/>
  <c r="J1727"/>
  <c r="J1728"/>
  <c r="J1729"/>
  <c r="J1730"/>
  <c r="J1731"/>
  <c r="J1732"/>
  <c r="J1733"/>
  <c r="J1734"/>
  <c r="J1735"/>
  <c r="J1736"/>
  <c r="J1737"/>
  <c r="J1738"/>
  <c r="J1739"/>
  <c r="J1740"/>
  <c r="J1741"/>
  <c r="J1742"/>
  <c r="J1743"/>
  <c r="J1744"/>
  <c r="J1745"/>
  <c r="J1746"/>
  <c r="J1747"/>
  <c r="J1748"/>
  <c r="J1749"/>
  <c r="J1750"/>
  <c r="J1751"/>
  <c r="J1752"/>
  <c r="J1753"/>
  <c r="J1754"/>
  <c r="J1755"/>
  <c r="J1756"/>
  <c r="J1757"/>
  <c r="J1758"/>
  <c r="J1759"/>
  <c r="J1760"/>
  <c r="J1761"/>
  <c r="J1762"/>
  <c r="J1763"/>
  <c r="J1764"/>
  <c r="J1765"/>
  <c r="J1766"/>
  <c r="J1767"/>
  <c r="J1768"/>
  <c r="J1769"/>
  <c r="J1770"/>
  <c r="J1771"/>
  <c r="J1772"/>
  <c r="J1773"/>
  <c r="J1774"/>
  <c r="J1775"/>
  <c r="J1776"/>
  <c r="J1777"/>
  <c r="J1778"/>
  <c r="J1779"/>
  <c r="J1780"/>
  <c r="J1781"/>
  <c r="J1782"/>
  <c r="J1783"/>
  <c r="J1784"/>
  <c r="J1785"/>
  <c r="J1786"/>
  <c r="J1787"/>
  <c r="J1788"/>
  <c r="J1789"/>
  <c r="J1790"/>
  <c r="J1791"/>
  <c r="J1792"/>
  <c r="J1793"/>
  <c r="J1794"/>
  <c r="J1795"/>
  <c r="J1796"/>
  <c r="J1797"/>
  <c r="J1798"/>
  <c r="J1799"/>
  <c r="J1800"/>
  <c r="J1801"/>
  <c r="J1802"/>
  <c r="J1803"/>
  <c r="J1804"/>
  <c r="J1805"/>
  <c r="J1806"/>
  <c r="J1807"/>
  <c r="J1808"/>
  <c r="J1809"/>
  <c r="J1810"/>
  <c r="J1811"/>
  <c r="J1812"/>
  <c r="J1813"/>
  <c r="J1814"/>
  <c r="J1815"/>
  <c r="J1816"/>
  <c r="J1817"/>
  <c r="J1818"/>
  <c r="J1819"/>
  <c r="J1820"/>
  <c r="J1821"/>
  <c r="J1822"/>
  <c r="J1823"/>
  <c r="J1824"/>
  <c r="J1825"/>
  <c r="J1826"/>
  <c r="J1827"/>
  <c r="J1828"/>
  <c r="J1829"/>
  <c r="J1830"/>
  <c r="J1831"/>
  <c r="J1832"/>
  <c r="J1833"/>
  <c r="J1834"/>
  <c r="J1835"/>
  <c r="J1836"/>
  <c r="J1837"/>
  <c r="J1838"/>
  <c r="J1839"/>
  <c r="J1840"/>
  <c r="J1841"/>
  <c r="J1842"/>
  <c r="J1843"/>
  <c r="J1844"/>
  <c r="J1845"/>
  <c r="J1846"/>
  <c r="J1847"/>
  <c r="J1848"/>
  <c r="J1849"/>
  <c r="J1850"/>
  <c r="J1851"/>
  <c r="J1852"/>
  <c r="J1853"/>
  <c r="J1854"/>
  <c r="J1855"/>
  <c r="J1856"/>
  <c r="J1857"/>
  <c r="J1858"/>
  <c r="J1859"/>
  <c r="J1860"/>
  <c r="J1861"/>
  <c r="J1862"/>
  <c r="J1863"/>
  <c r="J1864"/>
  <c r="J1865"/>
  <c r="J1866"/>
  <c r="J1867"/>
  <c r="J1868"/>
  <c r="J1869"/>
  <c r="J1870"/>
  <c r="J1871"/>
  <c r="J1872"/>
  <c r="J1873"/>
  <c r="J1874"/>
  <c r="J1875"/>
  <c r="J1876"/>
  <c r="J1877"/>
  <c r="J1878"/>
  <c r="J1879"/>
  <c r="J1880"/>
  <c r="J1881"/>
  <c r="J1882"/>
  <c r="J1883"/>
  <c r="J1884"/>
  <c r="J1885"/>
  <c r="J1886"/>
  <c r="J1887"/>
  <c r="J1888"/>
  <c r="J1889"/>
  <c r="J1890"/>
  <c r="J1891"/>
  <c r="J1892"/>
  <c r="J1893"/>
  <c r="J1894"/>
  <c r="J1895"/>
  <c r="J1896"/>
  <c r="J1897"/>
  <c r="J1898"/>
  <c r="J1899"/>
  <c r="J1900"/>
  <c r="J1901"/>
  <c r="J1902"/>
  <c r="J1903"/>
  <c r="J1904"/>
  <c r="J1905"/>
  <c r="J1906"/>
  <c r="J1907"/>
  <c r="J1908"/>
  <c r="J1909"/>
  <c r="J1910"/>
  <c r="J1911"/>
  <c r="J1912"/>
  <c r="J1913"/>
  <c r="J1914"/>
  <c r="J1915"/>
  <c r="J1916"/>
  <c r="J1917"/>
  <c r="J1918"/>
  <c r="J1919"/>
  <c r="J1920"/>
  <c r="J1921"/>
  <c r="J1922"/>
  <c r="J1923"/>
  <c r="J1924"/>
  <c r="J1925"/>
  <c r="J1926"/>
  <c r="J1927"/>
  <c r="J1928"/>
  <c r="J1929"/>
  <c r="J1930"/>
  <c r="J1931"/>
  <c r="J1932"/>
  <c r="J1933"/>
  <c r="J1934"/>
  <c r="J1935"/>
  <c r="J1936"/>
  <c r="J1937"/>
  <c r="J1938"/>
  <c r="J1939"/>
  <c r="J1940"/>
  <c r="J1941"/>
  <c r="J1942"/>
  <c r="J1943"/>
  <c r="J1944"/>
  <c r="J1945"/>
  <c r="J1946"/>
  <c r="J1947"/>
  <c r="J1948"/>
  <c r="J1949"/>
  <c r="J1950"/>
  <c r="J1951"/>
  <c r="J1952"/>
  <c r="J1953"/>
  <c r="J1954"/>
  <c r="J1955"/>
  <c r="J1956"/>
  <c r="J1957"/>
  <c r="J1958"/>
  <c r="J1959"/>
  <c r="J1960"/>
  <c r="J1961"/>
  <c r="J1962"/>
  <c r="J1963"/>
  <c r="J1964"/>
  <c r="J1965"/>
  <c r="J1966"/>
  <c r="J1967"/>
  <c r="J1968"/>
  <c r="J1969"/>
  <c r="J1970"/>
  <c r="J1971"/>
  <c r="J1972"/>
  <c r="J1973"/>
  <c r="J1974"/>
  <c r="J1975"/>
  <c r="J1976"/>
  <c r="J1977"/>
  <c r="J1978"/>
  <c r="J1979"/>
  <c r="J1980"/>
  <c r="J1981"/>
  <c r="J1982"/>
  <c r="J1983"/>
  <c r="J1984"/>
  <c r="J1985"/>
  <c r="J1986"/>
  <c r="J1987"/>
  <c r="J1988"/>
  <c r="J1989"/>
  <c r="J1990"/>
  <c r="J1991"/>
  <c r="J1992"/>
  <c r="J1993"/>
  <c r="J1994"/>
  <c r="J1995"/>
  <c r="J1996"/>
  <c r="J1997"/>
  <c r="J1998"/>
  <c r="J1999"/>
  <c r="J2000"/>
  <c r="J2001"/>
  <c r="J2002"/>
  <c r="J2003"/>
  <c r="J2004"/>
  <c r="J2005"/>
  <c r="J2006"/>
  <c r="J2007"/>
  <c r="J2008"/>
  <c r="J2009"/>
  <c r="J2010"/>
  <c r="J2011"/>
  <c r="J2012"/>
  <c r="J2013"/>
  <c r="J2014"/>
  <c r="J2015"/>
  <c r="J2016"/>
  <c r="J2017"/>
  <c r="J2018"/>
  <c r="J2019"/>
  <c r="J2020"/>
  <c r="J2021"/>
  <c r="J2022"/>
  <c r="J2023"/>
  <c r="J2024"/>
  <c r="J2025"/>
  <c r="J2026"/>
  <c r="J2027"/>
  <c r="J2028"/>
  <c r="J2029"/>
  <c r="J2030"/>
  <c r="J2031"/>
  <c r="J2032"/>
  <c r="J2033"/>
  <c r="J2034"/>
  <c r="J2035"/>
  <c r="J2036"/>
  <c r="J2037"/>
  <c r="J2038"/>
  <c r="J2039"/>
  <c r="J2040"/>
  <c r="J2041"/>
  <c r="J2042"/>
  <c r="J2043"/>
  <c r="J2044"/>
  <c r="J2045"/>
  <c r="J2046"/>
  <c r="J2047"/>
  <c r="J2048"/>
  <c r="J2049"/>
  <c r="J2050"/>
  <c r="J2051"/>
  <c r="J2052"/>
  <c r="J2053"/>
  <c r="J2054"/>
  <c r="J2055"/>
  <c r="J2056"/>
  <c r="J2057"/>
  <c r="J2058"/>
  <c r="J2059"/>
  <c r="J2060"/>
  <c r="J2061"/>
  <c r="J2062"/>
  <c r="J2063"/>
  <c r="J2064"/>
  <c r="J2065"/>
  <c r="J2066"/>
  <c r="J2067"/>
  <c r="J2068"/>
  <c r="J2069"/>
  <c r="J2070"/>
  <c r="J2071"/>
  <c r="J2072"/>
  <c r="J8"/>
  <c r="J9"/>
  <c r="J4"/>
  <c r="J5"/>
  <c r="J6"/>
  <c r="J7"/>
  <c r="J3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2073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75"/>
  <c r="G976"/>
  <c r="G977"/>
  <c r="G978"/>
  <c r="G979"/>
  <c r="G980"/>
  <c r="G981"/>
  <c r="G982"/>
  <c r="G983"/>
  <c r="G984"/>
  <c r="G985"/>
  <c r="G986"/>
  <c r="G987"/>
  <c r="G988"/>
  <c r="G989"/>
  <c r="G990"/>
  <c r="G991"/>
  <c r="G992"/>
  <c r="G993"/>
  <c r="G994"/>
  <c r="G995"/>
  <c r="G996"/>
  <c r="G997"/>
  <c r="G998"/>
  <c r="G999"/>
  <c r="G1000"/>
  <c r="G1001"/>
  <c r="G1002"/>
  <c r="G1003"/>
  <c r="G1004"/>
  <c r="G1005"/>
  <c r="G1006"/>
  <c r="G1007"/>
  <c r="G1008"/>
  <c r="G1009"/>
  <c r="G1010"/>
  <c r="G1011"/>
  <c r="G1012"/>
  <c r="G1013"/>
  <c r="G1014"/>
  <c r="G1015"/>
  <c r="G1016"/>
  <c r="G1017"/>
  <c r="G1018"/>
  <c r="G1019"/>
  <c r="G1020"/>
  <c r="G1021"/>
  <c r="G1022"/>
  <c r="G1023"/>
  <c r="G1024"/>
  <c r="G1025"/>
  <c r="G1026"/>
  <c r="G1027"/>
  <c r="G1028"/>
  <c r="G1029"/>
  <c r="G1030"/>
  <c r="G1031"/>
  <c r="G1032"/>
  <c r="G1033"/>
  <c r="G1034"/>
  <c r="G1035"/>
  <c r="G1036"/>
  <c r="G1037"/>
  <c r="G1038"/>
  <c r="G1039"/>
  <c r="G1040"/>
  <c r="G1041"/>
  <c r="G1042"/>
  <c r="G1043"/>
  <c r="G1044"/>
  <c r="G1045"/>
  <c r="G1046"/>
  <c r="G1047"/>
  <c r="G1048"/>
  <c r="G1049"/>
  <c r="G1050"/>
  <c r="G1051"/>
  <c r="G1052"/>
  <c r="G1053"/>
  <c r="G1054"/>
  <c r="G1055"/>
  <c r="G1056"/>
  <c r="G1057"/>
  <c r="G1058"/>
  <c r="G1059"/>
  <c r="G1060"/>
  <c r="G1061"/>
  <c r="G1062"/>
  <c r="G1063"/>
  <c r="G1064"/>
  <c r="G1065"/>
  <c r="G1066"/>
  <c r="G1067"/>
  <c r="G1068"/>
  <c r="G1069"/>
  <c r="G1070"/>
  <c r="G1071"/>
  <c r="G1072"/>
  <c r="G1073"/>
  <c r="G1074"/>
  <c r="G1075"/>
  <c r="G1076"/>
  <c r="G1077"/>
  <c r="G1078"/>
  <c r="G1079"/>
  <c r="G1080"/>
  <c r="G1081"/>
  <c r="G1082"/>
  <c r="G1083"/>
  <c r="G1084"/>
  <c r="G1085"/>
  <c r="G1086"/>
  <c r="G1087"/>
  <c r="G1088"/>
  <c r="G1089"/>
  <c r="G1090"/>
  <c r="G1091"/>
  <c r="G1092"/>
  <c r="G1093"/>
  <c r="G1094"/>
  <c r="G1095"/>
  <c r="G1096"/>
  <c r="G1097"/>
  <c r="G1098"/>
  <c r="G1099"/>
  <c r="G1100"/>
  <c r="G1101"/>
  <c r="G1102"/>
  <c r="G1103"/>
  <c r="G1104"/>
  <c r="G1105"/>
  <c r="G1106"/>
  <c r="G1107"/>
  <c r="G1108"/>
  <c r="G1109"/>
  <c r="G1110"/>
  <c r="G1111"/>
  <c r="G1112"/>
  <c r="G1113"/>
  <c r="G1114"/>
  <c r="G1115"/>
  <c r="G1116"/>
  <c r="G1117"/>
  <c r="G1118"/>
  <c r="G1119"/>
  <c r="G1120"/>
  <c r="G1121"/>
  <c r="G1122"/>
  <c r="G1123"/>
  <c r="G1124"/>
  <c r="G1125"/>
  <c r="G1126"/>
  <c r="G1127"/>
  <c r="G1128"/>
  <c r="G1129"/>
  <c r="G1130"/>
  <c r="G1131"/>
  <c r="G1132"/>
  <c r="G1133"/>
  <c r="G1134"/>
  <c r="G1135"/>
  <c r="G1136"/>
  <c r="G1137"/>
  <c r="G1138"/>
  <c r="G1139"/>
  <c r="G1140"/>
  <c r="G1141"/>
  <c r="G1142"/>
  <c r="G1143"/>
  <c r="G1144"/>
  <c r="G1145"/>
  <c r="G1146"/>
  <c r="G1147"/>
  <c r="G1148"/>
  <c r="G1149"/>
  <c r="G1150"/>
  <c r="G1151"/>
  <c r="G1152"/>
  <c r="G1153"/>
  <c r="G1154"/>
  <c r="G1155"/>
  <c r="G1156"/>
  <c r="G1157"/>
  <c r="G1158"/>
  <c r="G1159"/>
  <c r="G1160"/>
  <c r="G1161"/>
  <c r="G1162"/>
  <c r="G1163"/>
  <c r="G1164"/>
  <c r="G1165"/>
  <c r="G1166"/>
  <c r="G1167"/>
  <c r="G1168"/>
  <c r="G1169"/>
  <c r="G1170"/>
  <c r="G1171"/>
  <c r="G1172"/>
  <c r="G1173"/>
  <c r="G1174"/>
  <c r="G1175"/>
  <c r="G1176"/>
  <c r="G1177"/>
  <c r="G1178"/>
  <c r="G1179"/>
  <c r="G1180"/>
  <c r="G1181"/>
  <c r="G1182"/>
  <c r="G1183"/>
  <c r="G1184"/>
  <c r="G1185"/>
  <c r="G1186"/>
  <c r="G1187"/>
  <c r="G1188"/>
  <c r="G1189"/>
  <c r="G1190"/>
  <c r="G1191"/>
  <c r="G1192"/>
  <c r="G1193"/>
  <c r="G1194"/>
  <c r="G1195"/>
  <c r="G1196"/>
  <c r="G1197"/>
  <c r="G1198"/>
  <c r="G1199"/>
  <c r="G1200"/>
  <c r="G1201"/>
  <c r="G1202"/>
  <c r="G1203"/>
  <c r="G1204"/>
  <c r="G1205"/>
  <c r="G1206"/>
  <c r="G1207"/>
  <c r="G1208"/>
  <c r="G1209"/>
  <c r="G1210"/>
  <c r="G1211"/>
  <c r="G1212"/>
  <c r="G1213"/>
  <c r="G1214"/>
  <c r="G1215"/>
  <c r="G1216"/>
  <c r="G1217"/>
  <c r="G1218"/>
  <c r="G1219"/>
  <c r="G1220"/>
  <c r="G1221"/>
  <c r="G1222"/>
  <c r="G1223"/>
  <c r="G1224"/>
  <c r="G1225"/>
  <c r="G1226"/>
  <c r="G1227"/>
  <c r="G1228"/>
  <c r="G1229"/>
  <c r="G1230"/>
  <c r="G1231"/>
  <c r="G1232"/>
  <c r="G1233"/>
  <c r="G1234"/>
  <c r="G1235"/>
  <c r="G1236"/>
  <c r="G1237"/>
  <c r="G1238"/>
  <c r="G1239"/>
  <c r="G1240"/>
  <c r="G1241"/>
  <c r="G1242"/>
  <c r="G1243"/>
  <c r="G1244"/>
  <c r="G1245"/>
  <c r="G1246"/>
  <c r="G1247"/>
  <c r="G1248"/>
  <c r="G1249"/>
  <c r="G1250"/>
  <c r="G1251"/>
  <c r="G1252"/>
  <c r="G1253"/>
  <c r="G1254"/>
  <c r="G1255"/>
  <c r="G1256"/>
  <c r="G1257"/>
  <c r="G1258"/>
  <c r="G1259"/>
  <c r="G1260"/>
  <c r="G1261"/>
  <c r="G1262"/>
  <c r="G1263"/>
  <c r="G1264"/>
  <c r="G1265"/>
  <c r="G1266"/>
  <c r="G1267"/>
  <c r="G1268"/>
  <c r="G1269"/>
  <c r="G1270"/>
  <c r="G1271"/>
  <c r="G1272"/>
  <c r="G1273"/>
  <c r="G1274"/>
  <c r="G1275"/>
  <c r="G1276"/>
  <c r="G1277"/>
  <c r="G1278"/>
  <c r="G1279"/>
  <c r="G1280"/>
  <c r="G1281"/>
  <c r="G1282"/>
  <c r="G1283"/>
  <c r="G1284"/>
  <c r="G1285"/>
  <c r="G1286"/>
  <c r="G1287"/>
  <c r="G1288"/>
  <c r="G1289"/>
  <c r="G1290"/>
  <c r="G1291"/>
  <c r="G1292"/>
  <c r="G1293"/>
  <c r="G1294"/>
  <c r="G1295"/>
  <c r="G1296"/>
  <c r="G1297"/>
  <c r="G1298"/>
  <c r="G1299"/>
  <c r="G1300"/>
  <c r="G1301"/>
  <c r="G1302"/>
  <c r="G1303"/>
  <c r="G1304"/>
  <c r="G1305"/>
  <c r="G1306"/>
  <c r="G1307"/>
  <c r="G1308"/>
  <c r="G1309"/>
  <c r="G1310"/>
  <c r="G1311"/>
  <c r="G1312"/>
  <c r="G1313"/>
  <c r="G1314"/>
  <c r="G1315"/>
  <c r="G1316"/>
  <c r="G1317"/>
  <c r="G1318"/>
  <c r="G1319"/>
  <c r="G1320"/>
  <c r="G1321"/>
  <c r="G1322"/>
  <c r="G1323"/>
  <c r="G1324"/>
  <c r="G1325"/>
  <c r="G1326"/>
  <c r="G1327"/>
  <c r="G1328"/>
  <c r="G1329"/>
  <c r="G1330"/>
  <c r="G1331"/>
  <c r="G1332"/>
  <c r="G1333"/>
  <c r="G1334"/>
  <c r="G1335"/>
  <c r="G1336"/>
  <c r="G1337"/>
  <c r="G1338"/>
  <c r="G1339"/>
  <c r="G1340"/>
  <c r="G1341"/>
  <c r="G1342"/>
  <c r="G1343"/>
  <c r="G1344"/>
  <c r="G1345"/>
  <c r="G1346"/>
  <c r="G1347"/>
  <c r="G1348"/>
  <c r="G1349"/>
  <c r="G1350"/>
  <c r="G1351"/>
  <c r="G1352"/>
  <c r="G1353"/>
  <c r="G1354"/>
  <c r="G1355"/>
  <c r="G1356"/>
  <c r="G1357"/>
  <c r="G1358"/>
  <c r="G1359"/>
  <c r="G1360"/>
  <c r="G1361"/>
  <c r="G1362"/>
  <c r="G1363"/>
  <c r="G1364"/>
  <c r="G1365"/>
  <c r="G1366"/>
  <c r="G1367"/>
  <c r="G1368"/>
  <c r="G1369"/>
  <c r="G1370"/>
  <c r="G1371"/>
  <c r="G1372"/>
  <c r="G1373"/>
  <c r="G1374"/>
  <c r="G1375"/>
  <c r="G1376"/>
  <c r="G1377"/>
  <c r="G1378"/>
  <c r="G1379"/>
  <c r="G1380"/>
  <c r="G1381"/>
  <c r="G1382"/>
  <c r="G1383"/>
  <c r="G1384"/>
  <c r="G1385"/>
  <c r="G1386"/>
  <c r="G1387"/>
  <c r="G1388"/>
  <c r="G1389"/>
  <c r="G1390"/>
  <c r="G1391"/>
  <c r="G1392"/>
  <c r="G1393"/>
  <c r="G1394"/>
  <c r="G1395"/>
  <c r="G1396"/>
  <c r="G1397"/>
  <c r="G1398"/>
  <c r="G1399"/>
  <c r="G1400"/>
  <c r="G1401"/>
  <c r="G1402"/>
  <c r="G1403"/>
  <c r="G1404"/>
  <c r="G1405"/>
  <c r="G1406"/>
  <c r="G1407"/>
  <c r="G1408"/>
  <c r="G1409"/>
  <c r="G1410"/>
  <c r="G1411"/>
  <c r="G1412"/>
  <c r="G1413"/>
  <c r="G1414"/>
  <c r="G1415"/>
  <c r="G1416"/>
  <c r="G1417"/>
  <c r="G1418"/>
  <c r="G1419"/>
  <c r="G1420"/>
  <c r="G1421"/>
  <c r="G1422"/>
  <c r="G1423"/>
  <c r="G1424"/>
  <c r="G1425"/>
  <c r="G1426"/>
  <c r="G1427"/>
  <c r="G1428"/>
  <c r="G1429"/>
  <c r="G1430"/>
  <c r="G1431"/>
  <c r="G1432"/>
  <c r="G1433"/>
  <c r="G1434"/>
  <c r="G1435"/>
  <c r="G1436"/>
  <c r="G1437"/>
  <c r="G1438"/>
  <c r="G1439"/>
  <c r="G1440"/>
  <c r="G1441"/>
  <c r="G1442"/>
  <c r="G1443"/>
  <c r="G1444"/>
  <c r="G1445"/>
  <c r="G1446"/>
  <c r="G1447"/>
  <c r="G1448"/>
  <c r="G1449"/>
  <c r="G1450"/>
  <c r="G1451"/>
  <c r="G1452"/>
  <c r="G1453"/>
  <c r="G1454"/>
  <c r="G1455"/>
  <c r="G1456"/>
  <c r="G1457"/>
  <c r="G1458"/>
  <c r="G1459"/>
  <c r="G1460"/>
  <c r="G1461"/>
  <c r="G1462"/>
  <c r="G1463"/>
  <c r="G1464"/>
  <c r="G1465"/>
  <c r="G1466"/>
  <c r="G1467"/>
  <c r="G1468"/>
  <c r="G1469"/>
  <c r="G1470"/>
  <c r="G1471"/>
  <c r="G1472"/>
  <c r="G1473"/>
  <c r="G1474"/>
  <c r="G1475"/>
  <c r="G1476"/>
  <c r="G1477"/>
  <c r="G1478"/>
  <c r="G1479"/>
  <c r="G1480"/>
  <c r="G1481"/>
  <c r="G1482"/>
  <c r="G1483"/>
  <c r="G1484"/>
  <c r="G1485"/>
  <c r="G1486"/>
  <c r="G1487"/>
  <c r="G1488"/>
  <c r="G1489"/>
  <c r="G1490"/>
  <c r="G1491"/>
  <c r="G1492"/>
  <c r="G1493"/>
  <c r="G1494"/>
  <c r="G1495"/>
  <c r="G1496"/>
  <c r="G1497"/>
  <c r="G1498"/>
  <c r="G1499"/>
  <c r="G1500"/>
  <c r="G1501"/>
  <c r="G1502"/>
  <c r="G1503"/>
  <c r="G1504"/>
  <c r="G1505"/>
  <c r="G1506"/>
  <c r="G1507"/>
  <c r="G1508"/>
  <c r="G1509"/>
  <c r="G1510"/>
  <c r="G1511"/>
  <c r="G1512"/>
  <c r="G1513"/>
  <c r="G1514"/>
  <c r="G1515"/>
  <c r="G1516"/>
  <c r="G1517"/>
  <c r="G1518"/>
  <c r="G1519"/>
  <c r="G1520"/>
  <c r="G1521"/>
  <c r="G1522"/>
  <c r="G1523"/>
  <c r="G1524"/>
  <c r="G1525"/>
  <c r="G1526"/>
  <c r="G1527"/>
  <c r="G1528"/>
  <c r="G1529"/>
  <c r="G1530"/>
  <c r="G1531"/>
  <c r="G1532"/>
  <c r="G1533"/>
  <c r="G1534"/>
  <c r="G1535"/>
  <c r="G1536"/>
  <c r="G1537"/>
  <c r="G1538"/>
  <c r="G1539"/>
  <c r="G1540"/>
  <c r="G1541"/>
  <c r="G1542"/>
  <c r="G1543"/>
  <c r="G1544"/>
  <c r="G1545"/>
  <c r="G1546"/>
  <c r="G1547"/>
  <c r="G1548"/>
  <c r="G1549"/>
  <c r="G1550"/>
  <c r="G1551"/>
  <c r="G1552"/>
  <c r="G1553"/>
  <c r="G1554"/>
  <c r="G1555"/>
  <c r="G1556"/>
  <c r="G1557"/>
  <c r="G1558"/>
  <c r="G1559"/>
  <c r="G1560"/>
  <c r="G1561"/>
  <c r="G1562"/>
  <c r="G1563"/>
  <c r="G1564"/>
  <c r="G1565"/>
  <c r="G1566"/>
  <c r="G1567"/>
  <c r="G1568"/>
  <c r="G1569"/>
  <c r="G1570"/>
  <c r="G1571"/>
  <c r="G1572"/>
  <c r="G1573"/>
  <c r="G1574"/>
  <c r="G1575"/>
  <c r="G1576"/>
  <c r="G1577"/>
  <c r="G1578"/>
  <c r="G1579"/>
  <c r="G1580"/>
  <c r="G1581"/>
  <c r="G1582"/>
  <c r="G1583"/>
  <c r="G1584"/>
  <c r="G1585"/>
  <c r="G1586"/>
  <c r="G1587"/>
  <c r="G1588"/>
  <c r="G1589"/>
  <c r="G1590"/>
  <c r="G1591"/>
  <c r="G1592"/>
  <c r="G1593"/>
  <c r="G1594"/>
  <c r="G1595"/>
  <c r="G1596"/>
  <c r="G1597"/>
  <c r="G1598"/>
  <c r="G1599"/>
  <c r="G1600"/>
  <c r="G1601"/>
  <c r="G1602"/>
  <c r="G1603"/>
  <c r="G1604"/>
  <c r="G1605"/>
  <c r="G1606"/>
  <c r="G1607"/>
  <c r="G1608"/>
  <c r="G1609"/>
  <c r="G1610"/>
  <c r="G1611"/>
  <c r="G1612"/>
  <c r="G1613"/>
  <c r="G1614"/>
  <c r="G1615"/>
  <c r="G1616"/>
  <c r="G1617"/>
  <c r="G1618"/>
  <c r="G1619"/>
  <c r="G1620"/>
  <c r="G1621"/>
  <c r="G1622"/>
  <c r="G1623"/>
  <c r="G1624"/>
  <c r="G1625"/>
  <c r="G1626"/>
  <c r="G1627"/>
  <c r="G1628"/>
  <c r="G1629"/>
  <c r="G1630"/>
  <c r="G1631"/>
  <c r="G1632"/>
  <c r="G1633"/>
  <c r="G1634"/>
  <c r="G1635"/>
  <c r="G1636"/>
  <c r="G1637"/>
  <c r="G1638"/>
  <c r="G1639"/>
  <c r="G1640"/>
  <c r="G1641"/>
  <c r="G1642"/>
  <c r="G1643"/>
  <c r="G1644"/>
  <c r="G1645"/>
  <c r="G1646"/>
  <c r="G1647"/>
  <c r="G1648"/>
  <c r="G1649"/>
  <c r="G1650"/>
  <c r="G1651"/>
  <c r="G1652"/>
  <c r="G1653"/>
  <c r="G1654"/>
  <c r="G1655"/>
  <c r="G1656"/>
  <c r="G1657"/>
  <c r="G1658"/>
  <c r="G1659"/>
  <c r="G1660"/>
  <c r="G1661"/>
  <c r="G1662"/>
  <c r="G1663"/>
  <c r="G1664"/>
  <c r="G1665"/>
  <c r="G1666"/>
  <c r="G1667"/>
  <c r="G1668"/>
  <c r="G1669"/>
  <c r="G1670"/>
  <c r="G1671"/>
  <c r="G1672"/>
  <c r="G1673"/>
  <c r="G1674"/>
  <c r="G1675"/>
  <c r="G1676"/>
  <c r="G1677"/>
  <c r="G1678"/>
  <c r="G1679"/>
  <c r="G1680"/>
  <c r="G1681"/>
  <c r="G1682"/>
  <c r="G1683"/>
  <c r="G1684"/>
  <c r="G1685"/>
  <c r="G1686"/>
  <c r="G1687"/>
  <c r="G1688"/>
  <c r="G1689"/>
  <c r="G1690"/>
  <c r="G1691"/>
  <c r="G1692"/>
  <c r="G1693"/>
  <c r="G1694"/>
  <c r="G1695"/>
  <c r="G1696"/>
  <c r="G1697"/>
  <c r="G1698"/>
  <c r="G1699"/>
  <c r="G1700"/>
  <c r="G1701"/>
  <c r="G1702"/>
  <c r="G1703"/>
  <c r="G1704"/>
  <c r="G1705"/>
  <c r="G1706"/>
  <c r="G1707"/>
  <c r="G1708"/>
  <c r="G1709"/>
  <c r="G1710"/>
  <c r="G1711"/>
  <c r="G1712"/>
  <c r="G1713"/>
  <c r="G1714"/>
  <c r="G1715"/>
  <c r="G1716"/>
  <c r="G1717"/>
  <c r="G1718"/>
  <c r="G1719"/>
  <c r="G1720"/>
  <c r="G1721"/>
  <c r="G1722"/>
  <c r="G1723"/>
  <c r="G1724"/>
  <c r="G1725"/>
  <c r="G1726"/>
  <c r="G1727"/>
  <c r="G1728"/>
  <c r="G1729"/>
  <c r="G1730"/>
  <c r="G1731"/>
  <c r="G1732"/>
  <c r="G1733"/>
  <c r="G1734"/>
  <c r="G1735"/>
  <c r="G1736"/>
  <c r="G1737"/>
  <c r="G1738"/>
  <c r="G1739"/>
  <c r="G1740"/>
  <c r="G1741"/>
  <c r="G1742"/>
  <c r="G1743"/>
  <c r="G1744"/>
  <c r="G1745"/>
  <c r="G1746"/>
  <c r="G1747"/>
  <c r="G1748"/>
  <c r="G1749"/>
  <c r="G1750"/>
  <c r="G1751"/>
  <c r="G1752"/>
  <c r="G1753"/>
  <c r="G1754"/>
  <c r="G1755"/>
  <c r="G1756"/>
  <c r="G1757"/>
  <c r="G1758"/>
  <c r="G1759"/>
  <c r="G1760"/>
  <c r="G1761"/>
  <c r="G1762"/>
  <c r="G1763"/>
  <c r="G1764"/>
  <c r="G1765"/>
  <c r="G1766"/>
  <c r="G1767"/>
  <c r="G1768"/>
  <c r="G1769"/>
  <c r="G1770"/>
  <c r="G1771"/>
  <c r="G1772"/>
  <c r="G1773"/>
  <c r="G1774"/>
  <c r="G1775"/>
  <c r="G1776"/>
  <c r="G1777"/>
  <c r="G1778"/>
  <c r="G1779"/>
  <c r="G1780"/>
  <c r="G1781"/>
  <c r="G1782"/>
  <c r="G1783"/>
  <c r="G1784"/>
  <c r="G1785"/>
  <c r="G1786"/>
  <c r="G1787"/>
  <c r="G1788"/>
  <c r="G1789"/>
  <c r="G1790"/>
  <c r="G1791"/>
  <c r="G1792"/>
  <c r="G1793"/>
  <c r="G1794"/>
  <c r="G1795"/>
  <c r="G1796"/>
  <c r="G1797"/>
  <c r="G1798"/>
  <c r="G1799"/>
  <c r="G1800"/>
  <c r="G1801"/>
  <c r="G1802"/>
  <c r="G1803"/>
  <c r="G1804"/>
  <c r="G1805"/>
  <c r="G1806"/>
  <c r="G1807"/>
  <c r="G1808"/>
  <c r="G1809"/>
  <c r="G1810"/>
  <c r="G1811"/>
  <c r="G1812"/>
  <c r="G1813"/>
  <c r="G1814"/>
  <c r="G1815"/>
  <c r="G1816"/>
  <c r="G1817"/>
  <c r="G1818"/>
  <c r="G1819"/>
  <c r="G1820"/>
  <c r="G1821"/>
  <c r="G1822"/>
  <c r="G1823"/>
  <c r="G1824"/>
  <c r="G1825"/>
  <c r="G1826"/>
  <c r="G1827"/>
  <c r="G1828"/>
  <c r="G1829"/>
  <c r="G1830"/>
  <c r="G1831"/>
  <c r="G1832"/>
  <c r="G1833"/>
  <c r="G1834"/>
  <c r="G1835"/>
  <c r="G1836"/>
  <c r="G1837"/>
  <c r="G1838"/>
  <c r="G1839"/>
  <c r="G1840"/>
  <c r="G1841"/>
  <c r="G1842"/>
  <c r="G1843"/>
  <c r="G1844"/>
  <c r="G1845"/>
  <c r="G1846"/>
  <c r="G1847"/>
  <c r="G1848"/>
  <c r="G1849"/>
  <c r="G1850"/>
  <c r="G1851"/>
  <c r="G1852"/>
  <c r="G1853"/>
  <c r="G1854"/>
  <c r="G1855"/>
  <c r="G1856"/>
  <c r="G1857"/>
  <c r="G1858"/>
  <c r="G1859"/>
  <c r="G1860"/>
  <c r="G1861"/>
  <c r="G1862"/>
  <c r="G1863"/>
  <c r="G1864"/>
  <c r="G1865"/>
  <c r="G1866"/>
  <c r="G1867"/>
  <c r="G1868"/>
  <c r="G1869"/>
  <c r="G1870"/>
  <c r="G1871"/>
  <c r="G1872"/>
  <c r="G1873"/>
  <c r="G1874"/>
  <c r="G1875"/>
  <c r="G1876"/>
  <c r="G1877"/>
  <c r="G1878"/>
  <c r="G1879"/>
  <c r="G1880"/>
  <c r="G1881"/>
  <c r="G1882"/>
  <c r="G1883"/>
  <c r="G1884"/>
  <c r="G1885"/>
  <c r="G1886"/>
  <c r="G1887"/>
  <c r="G1888"/>
  <c r="G1889"/>
  <c r="G1890"/>
  <c r="G1891"/>
  <c r="G1892"/>
  <c r="G1893"/>
  <c r="G1894"/>
  <c r="G1895"/>
  <c r="G1896"/>
  <c r="G1897"/>
  <c r="G1898"/>
  <c r="G1899"/>
  <c r="G1900"/>
  <c r="G1901"/>
  <c r="G1902"/>
  <c r="G1903"/>
  <c r="G1904"/>
  <c r="G1905"/>
  <c r="G1906"/>
  <c r="G1907"/>
  <c r="G1908"/>
  <c r="G1909"/>
  <c r="G1910"/>
  <c r="G1911"/>
  <c r="G1912"/>
  <c r="G1913"/>
  <c r="G1914"/>
  <c r="G1915"/>
  <c r="G1916"/>
  <c r="G1917"/>
  <c r="G1918"/>
  <c r="G1919"/>
  <c r="G1920"/>
  <c r="G1921"/>
  <c r="G1922"/>
  <c r="G1923"/>
  <c r="G1924"/>
  <c r="G1925"/>
  <c r="G1926"/>
  <c r="G1927"/>
  <c r="G1928"/>
  <c r="G1929"/>
  <c r="G1930"/>
  <c r="G1931"/>
  <c r="G1932"/>
  <c r="G1933"/>
  <c r="G1934"/>
  <c r="G1935"/>
  <c r="G1936"/>
  <c r="G1937"/>
  <c r="G1938"/>
  <c r="G1939"/>
  <c r="G1940"/>
  <c r="G1941"/>
  <c r="G1942"/>
  <c r="G1943"/>
  <c r="G1944"/>
  <c r="G1945"/>
  <c r="G1946"/>
  <c r="G1947"/>
  <c r="G1948"/>
  <c r="G1949"/>
  <c r="G1950"/>
  <c r="G1951"/>
  <c r="G1952"/>
  <c r="G1953"/>
  <c r="G1954"/>
  <c r="G1955"/>
  <c r="G1956"/>
  <c r="G1957"/>
  <c r="G1958"/>
  <c r="G1959"/>
  <c r="G1960"/>
  <c r="G1961"/>
  <c r="G1962"/>
  <c r="G1963"/>
  <c r="G1964"/>
  <c r="G1965"/>
  <c r="G1966"/>
  <c r="G1967"/>
  <c r="G1968"/>
  <c r="G1969"/>
  <c r="G1970"/>
  <c r="G1971"/>
  <c r="G1972"/>
  <c r="G1973"/>
  <c r="G1974"/>
  <c r="G1975"/>
  <c r="G1976"/>
  <c r="G1977"/>
  <c r="G1978"/>
  <c r="G1979"/>
  <c r="G1980"/>
  <c r="G1981"/>
  <c r="G1982"/>
  <c r="G1983"/>
  <c r="G1984"/>
  <c r="G1985"/>
  <c r="G1986"/>
  <c r="G1987"/>
  <c r="G1988"/>
  <c r="G1989"/>
  <c r="G1990"/>
  <c r="G1991"/>
  <c r="G1992"/>
  <c r="G1993"/>
  <c r="G1994"/>
  <c r="G1995"/>
  <c r="G1996"/>
  <c r="G1997"/>
  <c r="G1998"/>
  <c r="G1999"/>
  <c r="G2000"/>
  <c r="G2001"/>
  <c r="G2002"/>
  <c r="G2003"/>
  <c r="G2004"/>
  <c r="G2005"/>
  <c r="G2006"/>
  <c r="G2007"/>
  <c r="G2008"/>
  <c r="G2009"/>
  <c r="G2010"/>
  <c r="G2011"/>
  <c r="G2012"/>
  <c r="G2013"/>
  <c r="G2014"/>
  <c r="G2015"/>
  <c r="G2016"/>
  <c r="G2017"/>
  <c r="G2018"/>
  <c r="G2019"/>
  <c r="G2020"/>
  <c r="G2021"/>
  <c r="G2022"/>
  <c r="G2023"/>
  <c r="G2024"/>
  <c r="G2025"/>
  <c r="G2026"/>
  <c r="G2027"/>
  <c r="G2028"/>
  <c r="G2029"/>
  <c r="G2030"/>
  <c r="G2031"/>
  <c r="G2032"/>
  <c r="G2033"/>
  <c r="G2034"/>
  <c r="G2035"/>
  <c r="G2036"/>
  <c r="G2037"/>
  <c r="G2038"/>
  <c r="G2039"/>
  <c r="G2040"/>
  <c r="G2041"/>
  <c r="G2042"/>
  <c r="G2043"/>
  <c r="G2044"/>
  <c r="G2045"/>
  <c r="G2046"/>
  <c r="G2047"/>
  <c r="G2048"/>
  <c r="G2049"/>
  <c r="G2050"/>
  <c r="G2051"/>
  <c r="G2052"/>
  <c r="G2053"/>
  <c r="G2054"/>
  <c r="G2055"/>
  <c r="G2056"/>
  <c r="G2057"/>
  <c r="G2058"/>
  <c r="G2059"/>
  <c r="G2060"/>
  <c r="G2061"/>
  <c r="G2062"/>
  <c r="G2063"/>
  <c r="G2064"/>
  <c r="G2065"/>
  <c r="G2066"/>
  <c r="G2067"/>
  <c r="G2068"/>
  <c r="G2069"/>
  <c r="G2070"/>
  <c r="G2071"/>
  <c r="G2072"/>
  <c r="G126"/>
  <c r="O2073"/>
  <c r="N2073"/>
  <c r="E2073"/>
  <c r="F2073"/>
  <c r="H2073"/>
  <c r="I2073"/>
  <c r="K2073"/>
  <c r="L2073"/>
  <c r="P4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155"/>
  <c r="P156"/>
  <c r="P157"/>
  <c r="P158"/>
  <c r="P159"/>
  <c r="P160"/>
  <c r="P161"/>
  <c r="P162"/>
  <c r="P163"/>
  <c r="P164"/>
  <c r="P165"/>
  <c r="P166"/>
  <c r="P167"/>
  <c r="P168"/>
  <c r="P169"/>
  <c r="P170"/>
  <c r="P171"/>
  <c r="P172"/>
  <c r="P173"/>
  <c r="P174"/>
  <c r="P175"/>
  <c r="P176"/>
  <c r="P177"/>
  <c r="P178"/>
  <c r="P179"/>
  <c r="P180"/>
  <c r="P181"/>
  <c r="P182"/>
  <c r="P183"/>
  <c r="P184"/>
  <c r="P185"/>
  <c r="P186"/>
  <c r="P187"/>
  <c r="P188"/>
  <c r="P189"/>
  <c r="P190"/>
  <c r="P191"/>
  <c r="P192"/>
  <c r="P193"/>
  <c r="P194"/>
  <c r="P195"/>
  <c r="P196"/>
  <c r="P197"/>
  <c r="P198"/>
  <c r="P199"/>
  <c r="P200"/>
  <c r="P201"/>
  <c r="P202"/>
  <c r="P203"/>
  <c r="P204"/>
  <c r="P205"/>
  <c r="P206"/>
  <c r="P207"/>
  <c r="P208"/>
  <c r="P209"/>
  <c r="P210"/>
  <c r="P211"/>
  <c r="P212"/>
  <c r="P213"/>
  <c r="P214"/>
  <c r="P215"/>
  <c r="P216"/>
  <c r="P217"/>
  <c r="P218"/>
  <c r="P219"/>
  <c r="P220"/>
  <c r="P221"/>
  <c r="P222"/>
  <c r="P223"/>
  <c r="P224"/>
  <c r="P225"/>
  <c r="P226"/>
  <c r="P227"/>
  <c r="P228"/>
  <c r="P229"/>
  <c r="P230"/>
  <c r="P231"/>
  <c r="P232"/>
  <c r="P233"/>
  <c r="P234"/>
  <c r="P235"/>
  <c r="P236"/>
  <c r="P237"/>
  <c r="P238"/>
  <c r="P239"/>
  <c r="P240"/>
  <c r="P241"/>
  <c r="P242"/>
  <c r="P243"/>
  <c r="P244"/>
  <c r="P245"/>
  <c r="P246"/>
  <c r="P247"/>
  <c r="P248"/>
  <c r="P249"/>
  <c r="P250"/>
  <c r="P251"/>
  <c r="P252"/>
  <c r="P253"/>
  <c r="P254"/>
  <c r="P255"/>
  <c r="P256"/>
  <c r="P257"/>
  <c r="P258"/>
  <c r="P259"/>
  <c r="P260"/>
  <c r="P261"/>
  <c r="P262"/>
  <c r="P263"/>
  <c r="P264"/>
  <c r="P265"/>
  <c r="P266"/>
  <c r="P267"/>
  <c r="P268"/>
  <c r="P269"/>
  <c r="P270"/>
  <c r="P271"/>
  <c r="P272"/>
  <c r="P273"/>
  <c r="P274"/>
  <c r="P275"/>
  <c r="P276"/>
  <c r="P277"/>
  <c r="P278"/>
  <c r="P279"/>
  <c r="P280"/>
  <c r="P281"/>
  <c r="P282"/>
  <c r="P283"/>
  <c r="P284"/>
  <c r="P285"/>
  <c r="P286"/>
  <c r="P287"/>
  <c r="P288"/>
  <c r="P289"/>
  <c r="P290"/>
  <c r="P291"/>
  <c r="P292"/>
  <c r="P293"/>
  <c r="P294"/>
  <c r="P295"/>
  <c r="P296"/>
  <c r="P297"/>
  <c r="P298"/>
  <c r="P299"/>
  <c r="P300"/>
  <c r="P301"/>
  <c r="P302"/>
  <c r="P303"/>
  <c r="P304"/>
  <c r="P305"/>
  <c r="P306"/>
  <c r="P307"/>
  <c r="P308"/>
  <c r="P309"/>
  <c r="P310"/>
  <c r="P311"/>
  <c r="P312"/>
  <c r="P313"/>
  <c r="P314"/>
  <c r="P315"/>
  <c r="P316"/>
  <c r="P317"/>
  <c r="P318"/>
  <c r="P319"/>
  <c r="P320"/>
  <c r="P321"/>
  <c r="P322"/>
  <c r="P323"/>
  <c r="P324"/>
  <c r="P325"/>
  <c r="P326"/>
  <c r="P327"/>
  <c r="P328"/>
  <c r="P329"/>
  <c r="P330"/>
  <c r="P331"/>
  <c r="P332"/>
  <c r="P333"/>
  <c r="P334"/>
  <c r="P335"/>
  <c r="P336"/>
  <c r="P337"/>
  <c r="P338"/>
  <c r="P339"/>
  <c r="P340"/>
  <c r="P341"/>
  <c r="P342"/>
  <c r="P343"/>
  <c r="P344"/>
  <c r="P345"/>
  <c r="P346"/>
  <c r="P347"/>
  <c r="P348"/>
  <c r="P349"/>
  <c r="P350"/>
  <c r="P351"/>
  <c r="P352"/>
  <c r="P353"/>
  <c r="P354"/>
  <c r="P355"/>
  <c r="P356"/>
  <c r="P357"/>
  <c r="P358"/>
  <c r="P359"/>
  <c r="P360"/>
  <c r="P361"/>
  <c r="P362"/>
  <c r="P363"/>
  <c r="P364"/>
  <c r="P365"/>
  <c r="P366"/>
  <c r="P367"/>
  <c r="P368"/>
  <c r="P369"/>
  <c r="P370"/>
  <c r="P371"/>
  <c r="P372"/>
  <c r="P373"/>
  <c r="P374"/>
  <c r="P375"/>
  <c r="P376"/>
  <c r="P377"/>
  <c r="P378"/>
  <c r="P379"/>
  <c r="P380"/>
  <c r="P381"/>
  <c r="P382"/>
  <c r="P383"/>
  <c r="P384"/>
  <c r="P385"/>
  <c r="P386"/>
  <c r="P387"/>
  <c r="P388"/>
  <c r="P389"/>
  <c r="P390"/>
  <c r="P391"/>
  <c r="P392"/>
  <c r="P393"/>
  <c r="P394"/>
  <c r="P395"/>
  <c r="P396"/>
  <c r="P397"/>
  <c r="P398"/>
  <c r="P399"/>
  <c r="P400"/>
  <c r="P401"/>
  <c r="P402"/>
  <c r="P403"/>
  <c r="P404"/>
  <c r="P405"/>
  <c r="P406"/>
  <c r="P407"/>
  <c r="P408"/>
  <c r="P409"/>
  <c r="P410"/>
  <c r="P411"/>
  <c r="P412"/>
  <c r="P413"/>
  <c r="P414"/>
  <c r="P415"/>
  <c r="P416"/>
  <c r="P417"/>
  <c r="P418"/>
  <c r="P419"/>
  <c r="P420"/>
  <c r="P421"/>
  <c r="P422"/>
  <c r="P423"/>
  <c r="P424"/>
  <c r="P425"/>
  <c r="P426"/>
  <c r="P427"/>
  <c r="P428"/>
  <c r="P429"/>
  <c r="P430"/>
  <c r="P431"/>
  <c r="P432"/>
  <c r="P433"/>
  <c r="P434"/>
  <c r="P435"/>
  <c r="P436"/>
  <c r="P437"/>
  <c r="P438"/>
  <c r="P439"/>
  <c r="P440"/>
  <c r="P441"/>
  <c r="P442"/>
  <c r="P443"/>
  <c r="P444"/>
  <c r="P445"/>
  <c r="P446"/>
  <c r="P447"/>
  <c r="P448"/>
  <c r="P449"/>
  <c r="P450"/>
  <c r="P451"/>
  <c r="P452"/>
  <c r="P453"/>
  <c r="P454"/>
  <c r="P455"/>
  <c r="P456"/>
  <c r="P457"/>
  <c r="P458"/>
  <c r="P459"/>
  <c r="P460"/>
  <c r="P461"/>
  <c r="P462"/>
  <c r="P463"/>
  <c r="P464"/>
  <c r="P465"/>
  <c r="P466"/>
  <c r="P467"/>
  <c r="P468"/>
  <c r="P469"/>
  <c r="P470"/>
  <c r="P471"/>
  <c r="P472"/>
  <c r="P473"/>
  <c r="P474"/>
  <c r="P475"/>
  <c r="P476"/>
  <c r="P477"/>
  <c r="P478"/>
  <c r="P479"/>
  <c r="P480"/>
  <c r="P481"/>
  <c r="P482"/>
  <c r="P483"/>
  <c r="P484"/>
  <c r="P485"/>
  <c r="P486"/>
  <c r="P487"/>
  <c r="P488"/>
  <c r="P489"/>
  <c r="P490"/>
  <c r="P491"/>
  <c r="P492"/>
  <c r="P493"/>
  <c r="P494"/>
  <c r="P495"/>
  <c r="P496"/>
  <c r="P497"/>
  <c r="P498"/>
  <c r="P499"/>
  <c r="P500"/>
  <c r="P501"/>
  <c r="P502"/>
  <c r="P503"/>
  <c r="P504"/>
  <c r="P505"/>
  <c r="P506"/>
  <c r="P507"/>
  <c r="P508"/>
  <c r="P509"/>
  <c r="P510"/>
  <c r="P511"/>
  <c r="P512"/>
  <c r="P513"/>
  <c r="P514"/>
  <c r="P515"/>
  <c r="P516"/>
  <c r="P517"/>
  <c r="P518"/>
  <c r="P519"/>
  <c r="P520"/>
  <c r="P521"/>
  <c r="P522"/>
  <c r="P523"/>
  <c r="P524"/>
  <c r="P525"/>
  <c r="P526"/>
  <c r="P527"/>
  <c r="P528"/>
  <c r="P529"/>
  <c r="P530"/>
  <c r="P531"/>
  <c r="P532"/>
  <c r="P533"/>
  <c r="P534"/>
  <c r="P535"/>
  <c r="P536"/>
  <c r="P537"/>
  <c r="P538"/>
  <c r="P539"/>
  <c r="P540"/>
  <c r="P541"/>
  <c r="P542"/>
  <c r="P543"/>
  <c r="P544"/>
  <c r="P545"/>
  <c r="P546"/>
  <c r="P547"/>
  <c r="P548"/>
  <c r="P549"/>
  <c r="P550"/>
  <c r="P551"/>
  <c r="P552"/>
  <c r="P553"/>
  <c r="P554"/>
  <c r="P555"/>
  <c r="P556"/>
  <c r="P557"/>
  <c r="P558"/>
  <c r="P559"/>
  <c r="P560"/>
  <c r="P561"/>
  <c r="P562"/>
  <c r="P563"/>
  <c r="P564"/>
  <c r="P565"/>
  <c r="P566"/>
  <c r="P567"/>
  <c r="P568"/>
  <c r="P569"/>
  <c r="P570"/>
  <c r="P571"/>
  <c r="P572"/>
  <c r="P573"/>
  <c r="P574"/>
  <c r="P575"/>
  <c r="P576"/>
  <c r="P577"/>
  <c r="P578"/>
  <c r="P579"/>
  <c r="P580"/>
  <c r="P581"/>
  <c r="P582"/>
  <c r="P583"/>
  <c r="P584"/>
  <c r="P585"/>
  <c r="P586"/>
  <c r="P587"/>
  <c r="P588"/>
  <c r="P589"/>
  <c r="P590"/>
  <c r="P591"/>
  <c r="P592"/>
  <c r="P593"/>
  <c r="P594"/>
  <c r="P595"/>
  <c r="P596"/>
  <c r="P597"/>
  <c r="P598"/>
  <c r="P599"/>
  <c r="P600"/>
  <c r="P601"/>
  <c r="P602"/>
  <c r="P603"/>
  <c r="P604"/>
  <c r="P605"/>
  <c r="P606"/>
  <c r="P607"/>
  <c r="P608"/>
  <c r="P609"/>
  <c r="P610"/>
  <c r="P611"/>
  <c r="P612"/>
  <c r="P613"/>
  <c r="P614"/>
  <c r="P615"/>
  <c r="P616"/>
  <c r="P617"/>
  <c r="P618"/>
  <c r="P619"/>
  <c r="P620"/>
  <c r="P621"/>
  <c r="P622"/>
  <c r="P623"/>
  <c r="P624"/>
  <c r="P625"/>
  <c r="P626"/>
  <c r="P627"/>
  <c r="P628"/>
  <c r="P629"/>
  <c r="P630"/>
  <c r="P631"/>
  <c r="P632"/>
  <c r="P633"/>
  <c r="P634"/>
  <c r="P635"/>
  <c r="P636"/>
  <c r="P637"/>
  <c r="P638"/>
  <c r="P639"/>
  <c r="P640"/>
  <c r="P641"/>
  <c r="P642"/>
  <c r="P643"/>
  <c r="P644"/>
  <c r="P645"/>
  <c r="P646"/>
  <c r="P647"/>
  <c r="P648"/>
  <c r="P649"/>
  <c r="P650"/>
  <c r="P651"/>
  <c r="P652"/>
  <c r="P653"/>
  <c r="P654"/>
  <c r="P655"/>
  <c r="P656"/>
  <c r="P657"/>
  <c r="P658"/>
  <c r="P659"/>
  <c r="P660"/>
  <c r="P661"/>
  <c r="P662"/>
  <c r="P663"/>
  <c r="P664"/>
  <c r="P665"/>
  <c r="P666"/>
  <c r="P667"/>
  <c r="P668"/>
  <c r="P669"/>
  <c r="P670"/>
  <c r="P671"/>
  <c r="P672"/>
  <c r="P673"/>
  <c r="P674"/>
  <c r="P675"/>
  <c r="P676"/>
  <c r="P677"/>
  <c r="P678"/>
  <c r="P679"/>
  <c r="P680"/>
  <c r="P681"/>
  <c r="P682"/>
  <c r="P683"/>
  <c r="P684"/>
  <c r="P685"/>
  <c r="P686"/>
  <c r="P687"/>
  <c r="P688"/>
  <c r="P689"/>
  <c r="P690"/>
  <c r="P691"/>
  <c r="P692"/>
  <c r="P693"/>
  <c r="P694"/>
  <c r="P695"/>
  <c r="P696"/>
  <c r="P697"/>
  <c r="P698"/>
  <c r="P699"/>
  <c r="P700"/>
  <c r="P701"/>
  <c r="P702"/>
  <c r="P703"/>
  <c r="P704"/>
  <c r="P705"/>
  <c r="P706"/>
  <c r="P707"/>
  <c r="P708"/>
  <c r="P709"/>
  <c r="P710"/>
  <c r="P711"/>
  <c r="P712"/>
  <c r="P713"/>
  <c r="P714"/>
  <c r="P715"/>
  <c r="P716"/>
  <c r="P717"/>
  <c r="P718"/>
  <c r="P719"/>
  <c r="P720"/>
  <c r="P721"/>
  <c r="P722"/>
  <c r="P723"/>
  <c r="P724"/>
  <c r="P725"/>
  <c r="P726"/>
  <c r="P727"/>
  <c r="P728"/>
  <c r="P729"/>
  <c r="P730"/>
  <c r="P731"/>
  <c r="P732"/>
  <c r="P733"/>
  <c r="P734"/>
  <c r="P735"/>
  <c r="P736"/>
  <c r="P737"/>
  <c r="P738"/>
  <c r="P739"/>
  <c r="P740"/>
  <c r="P741"/>
  <c r="P742"/>
  <c r="P743"/>
  <c r="P744"/>
  <c r="P745"/>
  <c r="P746"/>
  <c r="P747"/>
  <c r="P748"/>
  <c r="P749"/>
  <c r="P750"/>
  <c r="P751"/>
  <c r="P752"/>
  <c r="P753"/>
  <c r="P754"/>
  <c r="P755"/>
  <c r="P756"/>
  <c r="P757"/>
  <c r="P758"/>
  <c r="P759"/>
  <c r="P760"/>
  <c r="P761"/>
  <c r="P762"/>
  <c r="P763"/>
  <c r="P764"/>
  <c r="P765"/>
  <c r="P766"/>
  <c r="P767"/>
  <c r="P768"/>
  <c r="P769"/>
  <c r="P770"/>
  <c r="P771"/>
  <c r="P772"/>
  <c r="P773"/>
  <c r="P774"/>
  <c r="P775"/>
  <c r="P776"/>
  <c r="P777"/>
  <c r="P778"/>
  <c r="P779"/>
  <c r="P780"/>
  <c r="P781"/>
  <c r="P782"/>
  <c r="P783"/>
  <c r="P784"/>
  <c r="P785"/>
  <c r="P786"/>
  <c r="P787"/>
  <c r="P788"/>
  <c r="P789"/>
  <c r="P790"/>
  <c r="P791"/>
  <c r="P792"/>
  <c r="P793"/>
  <c r="P794"/>
  <c r="P795"/>
  <c r="P796"/>
  <c r="P797"/>
  <c r="P798"/>
  <c r="P799"/>
  <c r="P800"/>
  <c r="P801"/>
  <c r="P802"/>
  <c r="P803"/>
  <c r="P804"/>
  <c r="P805"/>
  <c r="P806"/>
  <c r="P807"/>
  <c r="P808"/>
  <c r="P809"/>
  <c r="P810"/>
  <c r="P811"/>
  <c r="P812"/>
  <c r="P813"/>
  <c r="P814"/>
  <c r="P815"/>
  <c r="P816"/>
  <c r="P817"/>
  <c r="P818"/>
  <c r="P819"/>
  <c r="P820"/>
  <c r="P821"/>
  <c r="P822"/>
  <c r="P823"/>
  <c r="P824"/>
  <c r="P825"/>
  <c r="P826"/>
  <c r="P827"/>
  <c r="P828"/>
  <c r="P829"/>
  <c r="P830"/>
  <c r="P831"/>
  <c r="P832"/>
  <c r="P833"/>
  <c r="P834"/>
  <c r="P835"/>
  <c r="P836"/>
  <c r="P837"/>
  <c r="P838"/>
  <c r="P839"/>
  <c r="P840"/>
  <c r="P841"/>
  <c r="P842"/>
  <c r="P843"/>
  <c r="P844"/>
  <c r="P845"/>
  <c r="P846"/>
  <c r="P847"/>
  <c r="P848"/>
  <c r="P849"/>
  <c r="P850"/>
  <c r="P851"/>
  <c r="P852"/>
  <c r="P853"/>
  <c r="P854"/>
  <c r="P855"/>
  <c r="P856"/>
  <c r="P857"/>
  <c r="P858"/>
  <c r="P859"/>
  <c r="P860"/>
  <c r="P861"/>
  <c r="P862"/>
  <c r="P863"/>
  <c r="P864"/>
  <c r="P865"/>
  <c r="P866"/>
  <c r="P867"/>
  <c r="P868"/>
  <c r="P869"/>
  <c r="P870"/>
  <c r="P871"/>
  <c r="P872"/>
  <c r="P873"/>
  <c r="P874"/>
  <c r="P875"/>
  <c r="P876"/>
  <c r="P877"/>
  <c r="P878"/>
  <c r="P879"/>
  <c r="P880"/>
  <c r="P881"/>
  <c r="P882"/>
  <c r="P883"/>
  <c r="P884"/>
  <c r="P885"/>
  <c r="P886"/>
  <c r="P887"/>
  <c r="P888"/>
  <c r="P889"/>
  <c r="P890"/>
  <c r="P891"/>
  <c r="P892"/>
  <c r="P893"/>
  <c r="P894"/>
  <c r="P895"/>
  <c r="P896"/>
  <c r="P897"/>
  <c r="P898"/>
  <c r="P899"/>
  <c r="P900"/>
  <c r="P901"/>
  <c r="P902"/>
  <c r="P903"/>
  <c r="P904"/>
  <c r="P905"/>
  <c r="P906"/>
  <c r="P907"/>
  <c r="P908"/>
  <c r="P909"/>
  <c r="P910"/>
  <c r="P911"/>
  <c r="P912"/>
  <c r="P913"/>
  <c r="P914"/>
  <c r="P915"/>
  <c r="P916"/>
  <c r="P917"/>
  <c r="P918"/>
  <c r="P919"/>
  <c r="P920"/>
  <c r="P921"/>
  <c r="P922"/>
  <c r="P923"/>
  <c r="P924"/>
  <c r="P925"/>
  <c r="P926"/>
  <c r="P927"/>
  <c r="P928"/>
  <c r="P929"/>
  <c r="P930"/>
  <c r="P931"/>
  <c r="P932"/>
  <c r="P933"/>
  <c r="P934"/>
  <c r="P935"/>
  <c r="P936"/>
  <c r="P937"/>
  <c r="P938"/>
  <c r="P939"/>
  <c r="P940"/>
  <c r="P941"/>
  <c r="P942"/>
  <c r="P943"/>
  <c r="P944"/>
  <c r="P945"/>
  <c r="P946"/>
  <c r="P947"/>
  <c r="P948"/>
  <c r="P949"/>
  <c r="P950"/>
  <c r="P951"/>
  <c r="P952"/>
  <c r="P953"/>
  <c r="P954"/>
  <c r="P955"/>
  <c r="P956"/>
  <c r="P957"/>
  <c r="P958"/>
  <c r="P959"/>
  <c r="P960"/>
  <c r="P961"/>
  <c r="P962"/>
  <c r="P963"/>
  <c r="P964"/>
  <c r="P965"/>
  <c r="P966"/>
  <c r="P967"/>
  <c r="P968"/>
  <c r="P969"/>
  <c r="P970"/>
  <c r="P971"/>
  <c r="P972"/>
  <c r="P973"/>
  <c r="P974"/>
  <c r="P975"/>
  <c r="P976"/>
  <c r="P977"/>
  <c r="P978"/>
  <c r="P979"/>
  <c r="P980"/>
  <c r="P981"/>
  <c r="P982"/>
  <c r="P983"/>
  <c r="P984"/>
  <c r="P985"/>
  <c r="P986"/>
  <c r="P987"/>
  <c r="P988"/>
  <c r="P989"/>
  <c r="P990"/>
  <c r="P991"/>
  <c r="P992"/>
  <c r="P993"/>
  <c r="P994"/>
  <c r="P995"/>
  <c r="P996"/>
  <c r="P997"/>
  <c r="P998"/>
  <c r="P999"/>
  <c r="P1000"/>
  <c r="P1001"/>
  <c r="P1002"/>
  <c r="P1003"/>
  <c r="P1004"/>
  <c r="P1005"/>
  <c r="P1006"/>
  <c r="P1007"/>
  <c r="P1008"/>
  <c r="P1009"/>
  <c r="P1010"/>
  <c r="P1011"/>
  <c r="P1012"/>
  <c r="P1013"/>
  <c r="P1014"/>
  <c r="P1015"/>
  <c r="P1016"/>
  <c r="P1017"/>
  <c r="P1018"/>
  <c r="P1019"/>
  <c r="P1020"/>
  <c r="P1021"/>
  <c r="P1022"/>
  <c r="P1023"/>
  <c r="P1024"/>
  <c r="P1025"/>
  <c r="P1026"/>
  <c r="P1027"/>
  <c r="P1028"/>
  <c r="P1029"/>
  <c r="P1030"/>
  <c r="P1031"/>
  <c r="P1032"/>
  <c r="P1033"/>
  <c r="P1034"/>
  <c r="P1035"/>
  <c r="P1036"/>
  <c r="P1037"/>
  <c r="P1038"/>
  <c r="P1039"/>
  <c r="P1040"/>
  <c r="P1041"/>
  <c r="P1042"/>
  <c r="P1043"/>
  <c r="P1044"/>
  <c r="P1045"/>
  <c r="P1046"/>
  <c r="P1047"/>
  <c r="P1048"/>
  <c r="P1049"/>
  <c r="P1050"/>
  <c r="P1051"/>
  <c r="P1052"/>
  <c r="P1053"/>
  <c r="P1054"/>
  <c r="P1055"/>
  <c r="P1056"/>
  <c r="P1057"/>
  <c r="P1058"/>
  <c r="P1059"/>
  <c r="P1060"/>
  <c r="P1061"/>
  <c r="P1062"/>
  <c r="P1063"/>
  <c r="P1064"/>
  <c r="P1065"/>
  <c r="P1066"/>
  <c r="P1067"/>
  <c r="P1068"/>
  <c r="P1069"/>
  <c r="P1070"/>
  <c r="P1071"/>
  <c r="P1072"/>
  <c r="P1073"/>
  <c r="P1074"/>
  <c r="P1075"/>
  <c r="P1076"/>
  <c r="P1077"/>
  <c r="P1078"/>
  <c r="P1079"/>
  <c r="P1080"/>
  <c r="P1081"/>
  <c r="P1082"/>
  <c r="P1083"/>
  <c r="P1084"/>
  <c r="P1085"/>
  <c r="P1086"/>
  <c r="P1087"/>
  <c r="P1088"/>
  <c r="P1089"/>
  <c r="P1090"/>
  <c r="P1091"/>
  <c r="P1092"/>
  <c r="P1093"/>
  <c r="P1094"/>
  <c r="P1095"/>
  <c r="P1096"/>
  <c r="P1097"/>
  <c r="P1098"/>
  <c r="P1099"/>
  <c r="P1100"/>
  <c r="P1101"/>
  <c r="P1102"/>
  <c r="P1103"/>
  <c r="P1104"/>
  <c r="P1105"/>
  <c r="P1106"/>
  <c r="P1107"/>
  <c r="P1108"/>
  <c r="P1109"/>
  <c r="P1110"/>
  <c r="P1111"/>
  <c r="P1112"/>
  <c r="P1113"/>
  <c r="P1114"/>
  <c r="P1115"/>
  <c r="P1116"/>
  <c r="P1117"/>
  <c r="P1118"/>
  <c r="P1119"/>
  <c r="P1120"/>
  <c r="P1121"/>
  <c r="P1122"/>
  <c r="P1123"/>
  <c r="P1124"/>
  <c r="P1125"/>
  <c r="P1126"/>
  <c r="P1127"/>
  <c r="P1128"/>
  <c r="P1129"/>
  <c r="P1130"/>
  <c r="P1131"/>
  <c r="P1132"/>
  <c r="P1133"/>
  <c r="P1134"/>
  <c r="P1135"/>
  <c r="P1136"/>
  <c r="P1137"/>
  <c r="P1138"/>
  <c r="P1139"/>
  <c r="P1140"/>
  <c r="P1141"/>
  <c r="P1142"/>
  <c r="P1143"/>
  <c r="P1144"/>
  <c r="P1145"/>
  <c r="P1146"/>
  <c r="P1147"/>
  <c r="P1148"/>
  <c r="P1149"/>
  <c r="P1150"/>
  <c r="P1151"/>
  <c r="P1152"/>
  <c r="P1153"/>
  <c r="P1154"/>
  <c r="P1155"/>
  <c r="P1156"/>
  <c r="P1157"/>
  <c r="P1158"/>
  <c r="P1159"/>
  <c r="P1160"/>
  <c r="P1161"/>
  <c r="P1162"/>
  <c r="P1163"/>
  <c r="P1164"/>
  <c r="P1165"/>
  <c r="P1166"/>
  <c r="P1167"/>
  <c r="P1168"/>
  <c r="P1169"/>
  <c r="P1170"/>
  <c r="P1171"/>
  <c r="P1172"/>
  <c r="P1173"/>
  <c r="P1174"/>
  <c r="P1175"/>
  <c r="P1176"/>
  <c r="P1177"/>
  <c r="P1178"/>
  <c r="P1179"/>
  <c r="P1180"/>
  <c r="P1181"/>
  <c r="P1182"/>
  <c r="P1183"/>
  <c r="P1184"/>
  <c r="P1185"/>
  <c r="P1186"/>
  <c r="P1187"/>
  <c r="P1188"/>
  <c r="P1189"/>
  <c r="P1190"/>
  <c r="P1191"/>
  <c r="P1192"/>
  <c r="P1193"/>
  <c r="P1194"/>
  <c r="P1195"/>
  <c r="P1196"/>
  <c r="P1197"/>
  <c r="P1198"/>
  <c r="P1199"/>
  <c r="P1200"/>
  <c r="P1201"/>
  <c r="P1202"/>
  <c r="P1203"/>
  <c r="P1204"/>
  <c r="P1205"/>
  <c r="P1206"/>
  <c r="P1207"/>
  <c r="P1208"/>
  <c r="P1209"/>
  <c r="P1210"/>
  <c r="P1211"/>
  <c r="P1212"/>
  <c r="P1213"/>
  <c r="P1214"/>
  <c r="P1215"/>
  <c r="P1216"/>
  <c r="P1217"/>
  <c r="P1218"/>
  <c r="P1219"/>
  <c r="P1220"/>
  <c r="P1221"/>
  <c r="P1222"/>
  <c r="P1223"/>
  <c r="P1224"/>
  <c r="P1225"/>
  <c r="P1226"/>
  <c r="P1227"/>
  <c r="P1228"/>
  <c r="P1229"/>
  <c r="P1230"/>
  <c r="P1231"/>
  <c r="P1232"/>
  <c r="P1233"/>
  <c r="P1234"/>
  <c r="P1235"/>
  <c r="P1236"/>
  <c r="P1237"/>
  <c r="P1238"/>
  <c r="P1239"/>
  <c r="P1240"/>
  <c r="P1241"/>
  <c r="P1242"/>
  <c r="P1243"/>
  <c r="P1244"/>
  <c r="P1245"/>
  <c r="P1246"/>
  <c r="P1247"/>
  <c r="P1248"/>
  <c r="P1249"/>
  <c r="P1250"/>
  <c r="P1251"/>
  <c r="P1252"/>
  <c r="P1253"/>
  <c r="P1254"/>
  <c r="P1255"/>
  <c r="P1256"/>
  <c r="P1257"/>
  <c r="P1258"/>
  <c r="P1259"/>
  <c r="P1260"/>
  <c r="P1261"/>
  <c r="P1262"/>
  <c r="P1263"/>
  <c r="P1264"/>
  <c r="P1265"/>
  <c r="P1266"/>
  <c r="P1267"/>
  <c r="P1268"/>
  <c r="P1269"/>
  <c r="P1270"/>
  <c r="P1271"/>
  <c r="P1272"/>
  <c r="P1273"/>
  <c r="P1274"/>
  <c r="P1275"/>
  <c r="P1276"/>
  <c r="P1277"/>
  <c r="P1278"/>
  <c r="P1279"/>
  <c r="P1280"/>
  <c r="P1281"/>
  <c r="P1282"/>
  <c r="P1283"/>
  <c r="P1284"/>
  <c r="P1285"/>
  <c r="P1286"/>
  <c r="P1287"/>
  <c r="P1288"/>
  <c r="P1289"/>
  <c r="P1290"/>
  <c r="P1291"/>
  <c r="P1292"/>
  <c r="P1293"/>
  <c r="P1294"/>
  <c r="P1295"/>
  <c r="P1296"/>
  <c r="P1297"/>
  <c r="P1298"/>
  <c r="P1299"/>
  <c r="P1300"/>
  <c r="P1301"/>
  <c r="P1302"/>
  <c r="P1303"/>
  <c r="P1304"/>
  <c r="P1305"/>
  <c r="P1306"/>
  <c r="P1307"/>
  <c r="P1308"/>
  <c r="P1309"/>
  <c r="P1310"/>
  <c r="P1311"/>
  <c r="P1312"/>
  <c r="P1313"/>
  <c r="P1314"/>
  <c r="P1315"/>
  <c r="P1316"/>
  <c r="P1317"/>
  <c r="P1318"/>
  <c r="P1319"/>
  <c r="P1320"/>
  <c r="P1321"/>
  <c r="P1322"/>
  <c r="P1323"/>
  <c r="P1324"/>
  <c r="P1325"/>
  <c r="P1326"/>
  <c r="P1327"/>
  <c r="P1328"/>
  <c r="P1329"/>
  <c r="P1330"/>
  <c r="P1331"/>
  <c r="P1332"/>
  <c r="P1333"/>
  <c r="P1334"/>
  <c r="P1335"/>
  <c r="P1336"/>
  <c r="P1337"/>
  <c r="P1338"/>
  <c r="P1339"/>
  <c r="P1340"/>
  <c r="P1341"/>
  <c r="P1342"/>
  <c r="P1343"/>
  <c r="P1344"/>
  <c r="P1345"/>
  <c r="P1346"/>
  <c r="P1347"/>
  <c r="P1348"/>
  <c r="P1349"/>
  <c r="P1350"/>
  <c r="P1351"/>
  <c r="P1352"/>
  <c r="P1353"/>
  <c r="P1354"/>
  <c r="P1355"/>
  <c r="P1356"/>
  <c r="P1357"/>
  <c r="P1358"/>
  <c r="P1359"/>
  <c r="P1360"/>
  <c r="P1361"/>
  <c r="P1362"/>
  <c r="P1363"/>
  <c r="P1364"/>
  <c r="P1365"/>
  <c r="P1366"/>
  <c r="P1367"/>
  <c r="P1368"/>
  <c r="P1369"/>
  <c r="P1370"/>
  <c r="P1371"/>
  <c r="P1372"/>
  <c r="P1373"/>
  <c r="P1374"/>
  <c r="P1375"/>
  <c r="P1376"/>
  <c r="P1377"/>
  <c r="P1378"/>
  <c r="P1379"/>
  <c r="P1380"/>
  <c r="P1381"/>
  <c r="P1382"/>
  <c r="P1383"/>
  <c r="P1384"/>
  <c r="P1385"/>
  <c r="P1386"/>
  <c r="P1387"/>
  <c r="P1388"/>
  <c r="P1389"/>
  <c r="P1390"/>
  <c r="P1391"/>
  <c r="P1392"/>
  <c r="P1393"/>
  <c r="P1394"/>
  <c r="P1395"/>
  <c r="P1396"/>
  <c r="P1397"/>
  <c r="P1398"/>
  <c r="P1399"/>
  <c r="P1400"/>
  <c r="P1401"/>
  <c r="P1402"/>
  <c r="P1403"/>
  <c r="P1404"/>
  <c r="P1405"/>
  <c r="P1406"/>
  <c r="P1407"/>
  <c r="P1408"/>
  <c r="P1409"/>
  <c r="P1410"/>
  <c r="P1411"/>
  <c r="P1412"/>
  <c r="P1413"/>
  <c r="P1414"/>
  <c r="P1415"/>
  <c r="P1416"/>
  <c r="P1417"/>
  <c r="P1418"/>
  <c r="P1419"/>
  <c r="P1420"/>
  <c r="P1421"/>
  <c r="P1422"/>
  <c r="P1423"/>
  <c r="P1424"/>
  <c r="P1425"/>
  <c r="P1426"/>
  <c r="P1427"/>
  <c r="P1428"/>
  <c r="P1429"/>
  <c r="P1430"/>
  <c r="P1431"/>
  <c r="P1432"/>
  <c r="P1433"/>
  <c r="P1434"/>
  <c r="P1435"/>
  <c r="P1436"/>
  <c r="P1437"/>
  <c r="P1438"/>
  <c r="P1439"/>
  <c r="P1440"/>
  <c r="P1441"/>
  <c r="P1442"/>
  <c r="P1443"/>
  <c r="P1444"/>
  <c r="P1445"/>
  <c r="P1446"/>
  <c r="P1447"/>
  <c r="P1448"/>
  <c r="P1449"/>
  <c r="P1450"/>
  <c r="P1451"/>
  <c r="P1452"/>
  <c r="P1453"/>
  <c r="P1454"/>
  <c r="P1455"/>
  <c r="P1456"/>
  <c r="P1457"/>
  <c r="P1458"/>
  <c r="P1459"/>
  <c r="P1460"/>
  <c r="P1461"/>
  <c r="P1462"/>
  <c r="P1463"/>
  <c r="P1464"/>
  <c r="P1465"/>
  <c r="P1466"/>
  <c r="P1467"/>
  <c r="P1468"/>
  <c r="P1469"/>
  <c r="P1470"/>
  <c r="P1471"/>
  <c r="P1472"/>
  <c r="P1473"/>
  <c r="P1474"/>
  <c r="P1475"/>
  <c r="P1476"/>
  <c r="P1477"/>
  <c r="P1478"/>
  <c r="P1479"/>
  <c r="P1480"/>
  <c r="P1481"/>
  <c r="P1482"/>
  <c r="P1483"/>
  <c r="P1484"/>
  <c r="P1485"/>
  <c r="P1486"/>
  <c r="P1487"/>
  <c r="P1488"/>
  <c r="P1489"/>
  <c r="P1490"/>
  <c r="P1491"/>
  <c r="P1492"/>
  <c r="P1493"/>
  <c r="P1494"/>
  <c r="P1495"/>
  <c r="P1496"/>
  <c r="P1497"/>
  <c r="P1498"/>
  <c r="P1499"/>
  <c r="P1500"/>
  <c r="P1501"/>
  <c r="P1502"/>
  <c r="P1503"/>
  <c r="P1504"/>
  <c r="P1505"/>
  <c r="P1506"/>
  <c r="P1507"/>
  <c r="P1508"/>
  <c r="P1509"/>
  <c r="P1510"/>
  <c r="P1511"/>
  <c r="P1512"/>
  <c r="P1513"/>
  <c r="P1514"/>
  <c r="P1515"/>
  <c r="P1516"/>
  <c r="P1517"/>
  <c r="P1518"/>
  <c r="P1519"/>
  <c r="P1520"/>
  <c r="P1521"/>
  <c r="P1522"/>
  <c r="P1523"/>
  <c r="P1524"/>
  <c r="P1525"/>
  <c r="P1526"/>
  <c r="P1527"/>
  <c r="P1528"/>
  <c r="P1529"/>
  <c r="P1530"/>
  <c r="P1531"/>
  <c r="P1532"/>
  <c r="P1533"/>
  <c r="P1534"/>
  <c r="P1535"/>
  <c r="P1536"/>
  <c r="P1537"/>
  <c r="P1538"/>
  <c r="P1539"/>
  <c r="P1540"/>
  <c r="P1541"/>
  <c r="P1542"/>
  <c r="P1543"/>
  <c r="P1544"/>
  <c r="P1545"/>
  <c r="P1546"/>
  <c r="P1547"/>
  <c r="P1548"/>
  <c r="P1549"/>
  <c r="P1550"/>
  <c r="P1551"/>
  <c r="P1552"/>
  <c r="P1553"/>
  <c r="P1554"/>
  <c r="P1555"/>
  <c r="P1556"/>
  <c r="P1557"/>
  <c r="P1558"/>
  <c r="P1559"/>
  <c r="P1560"/>
  <c r="P1561"/>
  <c r="P1562"/>
  <c r="P1563"/>
  <c r="P1564"/>
  <c r="P1565"/>
  <c r="P1566"/>
  <c r="P1567"/>
  <c r="P1568"/>
  <c r="P1569"/>
  <c r="P1570"/>
  <c r="P1571"/>
  <c r="P1572"/>
  <c r="P1573"/>
  <c r="P1574"/>
  <c r="P1575"/>
  <c r="P1576"/>
  <c r="P1577"/>
  <c r="P1578"/>
  <c r="P1579"/>
  <c r="P1580"/>
  <c r="P1581"/>
  <c r="P1582"/>
  <c r="P1583"/>
  <c r="P1584"/>
  <c r="P1585"/>
  <c r="P1586"/>
  <c r="P1587"/>
  <c r="P1588"/>
  <c r="P1589"/>
  <c r="P1590"/>
  <c r="P1591"/>
  <c r="P1592"/>
  <c r="P1593"/>
  <c r="P1594"/>
  <c r="P1595"/>
  <c r="P1596"/>
  <c r="P1597"/>
  <c r="P1598"/>
  <c r="P1599"/>
  <c r="P1600"/>
  <c r="P1601"/>
  <c r="P1602"/>
  <c r="P1603"/>
  <c r="P1604"/>
  <c r="P1605"/>
  <c r="P1606"/>
  <c r="P1607"/>
  <c r="P1608"/>
  <c r="P1609"/>
  <c r="P1610"/>
  <c r="P1611"/>
  <c r="P1612"/>
  <c r="P1613"/>
  <c r="P1614"/>
  <c r="P1615"/>
  <c r="P1616"/>
  <c r="P1617"/>
  <c r="P1618"/>
  <c r="P1619"/>
  <c r="P1620"/>
  <c r="P1621"/>
  <c r="P1622"/>
  <c r="P1623"/>
  <c r="P1624"/>
  <c r="P1625"/>
  <c r="P1626"/>
  <c r="P1627"/>
  <c r="P1628"/>
  <c r="P1629"/>
  <c r="P1630"/>
  <c r="P1631"/>
  <c r="P1632"/>
  <c r="P1633"/>
  <c r="P1634"/>
  <c r="P1635"/>
  <c r="P1636"/>
  <c r="P1637"/>
  <c r="P1638"/>
  <c r="P1639"/>
  <c r="P1640"/>
  <c r="P1641"/>
  <c r="P1642"/>
  <c r="P1643"/>
  <c r="P1644"/>
  <c r="P1645"/>
  <c r="P1646"/>
  <c r="P1647"/>
  <c r="P1648"/>
  <c r="P1649"/>
  <c r="P1650"/>
  <c r="P1651"/>
  <c r="P1652"/>
  <c r="P1653"/>
  <c r="P1654"/>
  <c r="P1655"/>
  <c r="P1656"/>
  <c r="P1657"/>
  <c r="P1658"/>
  <c r="P1659"/>
  <c r="P1660"/>
  <c r="P1661"/>
  <c r="P1662"/>
  <c r="P1663"/>
  <c r="P1664"/>
  <c r="P1665"/>
  <c r="P1666"/>
  <c r="P1667"/>
  <c r="P1668"/>
  <c r="P1669"/>
  <c r="P1670"/>
  <c r="P1671"/>
  <c r="P1672"/>
  <c r="P1673"/>
  <c r="P1674"/>
  <c r="P1675"/>
  <c r="P1676"/>
  <c r="P1677"/>
  <c r="P1678"/>
  <c r="P1679"/>
  <c r="P1680"/>
  <c r="P1681"/>
  <c r="P1682"/>
  <c r="P1683"/>
  <c r="P1684"/>
  <c r="P1685"/>
  <c r="P1686"/>
  <c r="P1687"/>
  <c r="P1688"/>
  <c r="P1689"/>
  <c r="P1690"/>
  <c r="P1691"/>
  <c r="P1692"/>
  <c r="P1693"/>
  <c r="P1694"/>
  <c r="P1695"/>
  <c r="P1696"/>
  <c r="P1697"/>
  <c r="P1698"/>
  <c r="P1699"/>
  <c r="P1700"/>
  <c r="P1701"/>
  <c r="P1702"/>
  <c r="P1703"/>
  <c r="P1704"/>
  <c r="P1705"/>
  <c r="P1706"/>
  <c r="P1707"/>
  <c r="P1708"/>
  <c r="P1709"/>
  <c r="P1710"/>
  <c r="P1711"/>
  <c r="P1712"/>
  <c r="P1713"/>
  <c r="P1714"/>
  <c r="P1715"/>
  <c r="P1716"/>
  <c r="P1717"/>
  <c r="P1718"/>
  <c r="P1719"/>
  <c r="P1720"/>
  <c r="P1721"/>
  <c r="P1722"/>
  <c r="P1723"/>
  <c r="P1724"/>
  <c r="P1725"/>
  <c r="P1726"/>
  <c r="P1727"/>
  <c r="P1728"/>
  <c r="P1729"/>
  <c r="P1730"/>
  <c r="P1731"/>
  <c r="P1732"/>
  <c r="P1733"/>
  <c r="P1734"/>
  <c r="P1735"/>
  <c r="P1736"/>
  <c r="P1737"/>
  <c r="P1738"/>
  <c r="P1739"/>
  <c r="P1740"/>
  <c r="P1741"/>
  <c r="P1742"/>
  <c r="P1743"/>
  <c r="P1744"/>
  <c r="P1745"/>
  <c r="P1746"/>
  <c r="P1747"/>
  <c r="P1748"/>
  <c r="P1749"/>
  <c r="P1750"/>
  <c r="P1751"/>
  <c r="P1752"/>
  <c r="P1753"/>
  <c r="P1754"/>
  <c r="P1755"/>
  <c r="P1756"/>
  <c r="P1757"/>
  <c r="P1758"/>
  <c r="P1759"/>
  <c r="P1760"/>
  <c r="P1761"/>
  <c r="P1762"/>
  <c r="P1763"/>
  <c r="P1764"/>
  <c r="P1765"/>
  <c r="P1766"/>
  <c r="P1767"/>
  <c r="P1768"/>
  <c r="P1769"/>
  <c r="P1770"/>
  <c r="P1771"/>
  <c r="P1772"/>
  <c r="P1773"/>
  <c r="P1774"/>
  <c r="P1775"/>
  <c r="P1776"/>
  <c r="P1777"/>
  <c r="P1778"/>
  <c r="P1779"/>
  <c r="P1780"/>
  <c r="P1781"/>
  <c r="P1782"/>
  <c r="P1783"/>
  <c r="P1784"/>
  <c r="P1785"/>
  <c r="P1786"/>
  <c r="P1787"/>
  <c r="P1788"/>
  <c r="P1789"/>
  <c r="P1790"/>
  <c r="P1791"/>
  <c r="P1792"/>
  <c r="P1793"/>
  <c r="P1794"/>
  <c r="P1795"/>
  <c r="P1796"/>
  <c r="P1797"/>
  <c r="P1798"/>
  <c r="P1799"/>
  <c r="P1800"/>
  <c r="P1801"/>
  <c r="P1802"/>
  <c r="P1803"/>
  <c r="P1804"/>
  <c r="P1805"/>
  <c r="P1806"/>
  <c r="P1807"/>
  <c r="P1808"/>
  <c r="P1809"/>
  <c r="P1810"/>
  <c r="P1811"/>
  <c r="P1812"/>
  <c r="P1813"/>
  <c r="P1814"/>
  <c r="P1815"/>
  <c r="P1816"/>
  <c r="P1817"/>
  <c r="P1818"/>
  <c r="P1819"/>
  <c r="P1820"/>
  <c r="P1821"/>
  <c r="P1822"/>
  <c r="P1823"/>
  <c r="P1824"/>
  <c r="P1825"/>
  <c r="P1826"/>
  <c r="P1827"/>
  <c r="P1828"/>
  <c r="P1829"/>
  <c r="P1830"/>
  <c r="P1831"/>
  <c r="P1832"/>
  <c r="P1833"/>
  <c r="P1834"/>
  <c r="P1835"/>
  <c r="P1836"/>
  <c r="P1837"/>
  <c r="P1838"/>
  <c r="P1839"/>
  <c r="P1840"/>
  <c r="P1841"/>
  <c r="P1842"/>
  <c r="P1843"/>
  <c r="P1844"/>
  <c r="P1845"/>
  <c r="P1846"/>
  <c r="P1847"/>
  <c r="P1848"/>
  <c r="P1849"/>
  <c r="P1850"/>
  <c r="P1851"/>
  <c r="P1852"/>
  <c r="P1853"/>
  <c r="P1854"/>
  <c r="P1855"/>
  <c r="P1856"/>
  <c r="P1857"/>
  <c r="P1858"/>
  <c r="P1859"/>
  <c r="P1860"/>
  <c r="P1861"/>
  <c r="P1862"/>
  <c r="P1863"/>
  <c r="P1864"/>
  <c r="P1865"/>
  <c r="P1866"/>
  <c r="P1867"/>
  <c r="P1868"/>
  <c r="P1869"/>
  <c r="P1870"/>
  <c r="P1871"/>
  <c r="P1872"/>
  <c r="P1873"/>
  <c r="P1874"/>
  <c r="P1875"/>
  <c r="P1876"/>
  <c r="P1877"/>
  <c r="P1878"/>
  <c r="P1879"/>
  <c r="P1880"/>
  <c r="P1881"/>
  <c r="P1882"/>
  <c r="P1883"/>
  <c r="P1884"/>
  <c r="P1885"/>
  <c r="P1886"/>
  <c r="P1887"/>
  <c r="P1888"/>
  <c r="P1889"/>
  <c r="P1890"/>
  <c r="P1891"/>
  <c r="P1892"/>
  <c r="P1893"/>
  <c r="P1894"/>
  <c r="P1895"/>
  <c r="P1896"/>
  <c r="P1897"/>
  <c r="P1898"/>
  <c r="P1899"/>
  <c r="P1900"/>
  <c r="P1901"/>
  <c r="P1902"/>
  <c r="P1903"/>
  <c r="P1904"/>
  <c r="P1905"/>
  <c r="P1906"/>
  <c r="P1907"/>
  <c r="P1908"/>
  <c r="P1909"/>
  <c r="P1910"/>
  <c r="P1911"/>
  <c r="P1912"/>
  <c r="P1913"/>
  <c r="P1914"/>
  <c r="P1915"/>
  <c r="P1916"/>
  <c r="P1917"/>
  <c r="P1918"/>
  <c r="P1919"/>
  <c r="P1920"/>
  <c r="P1921"/>
  <c r="P1922"/>
  <c r="P1923"/>
  <c r="P1924"/>
  <c r="P1925"/>
  <c r="P1926"/>
  <c r="P1927"/>
  <c r="P1928"/>
  <c r="P1929"/>
  <c r="P1930"/>
  <c r="P1931"/>
  <c r="P1932"/>
  <c r="P1933"/>
  <c r="P1934"/>
  <c r="P1935"/>
  <c r="P1936"/>
  <c r="P1937"/>
  <c r="P1938"/>
  <c r="P1939"/>
  <c r="P1940"/>
  <c r="P1941"/>
  <c r="P1942"/>
  <c r="P1943"/>
  <c r="P1944"/>
  <c r="P1945"/>
  <c r="P1946"/>
  <c r="P1947"/>
  <c r="P1948"/>
  <c r="P1949"/>
  <c r="P1950"/>
  <c r="P1951"/>
  <c r="P1952"/>
  <c r="P1953"/>
  <c r="P1954"/>
  <c r="P1955"/>
  <c r="P1956"/>
  <c r="P1957"/>
  <c r="P1958"/>
  <c r="P1959"/>
  <c r="P1960"/>
  <c r="P1961"/>
  <c r="P1962"/>
  <c r="P1963"/>
  <c r="P1964"/>
  <c r="P1965"/>
  <c r="P1966"/>
  <c r="P1967"/>
  <c r="P1968"/>
  <c r="P1969"/>
  <c r="P1970"/>
  <c r="P1971"/>
  <c r="P1972"/>
  <c r="P1973"/>
  <c r="P1974"/>
  <c r="P1975"/>
  <c r="P1976"/>
  <c r="P1977"/>
  <c r="P1978"/>
  <c r="P1979"/>
  <c r="P1980"/>
  <c r="P1981"/>
  <c r="P1982"/>
  <c r="P1983"/>
  <c r="P1984"/>
  <c r="P1985"/>
  <c r="P1986"/>
  <c r="P1987"/>
  <c r="P1988"/>
  <c r="P1989"/>
  <c r="P1990"/>
  <c r="P1991"/>
  <c r="P1992"/>
  <c r="P1993"/>
  <c r="P1994"/>
  <c r="P1995"/>
  <c r="P1996"/>
  <c r="P1997"/>
  <c r="P1998"/>
  <c r="P1999"/>
  <c r="P2000"/>
  <c r="P2001"/>
  <c r="P2002"/>
  <c r="P2003"/>
  <c r="P2004"/>
  <c r="P2005"/>
  <c r="P2006"/>
  <c r="P2007"/>
  <c r="P2008"/>
  <c r="P2009"/>
  <c r="P2010"/>
  <c r="P2011"/>
  <c r="P2012"/>
  <c r="P2013"/>
  <c r="P2014"/>
  <c r="P2015"/>
  <c r="P2016"/>
  <c r="P2017"/>
  <c r="P2018"/>
  <c r="P2019"/>
  <c r="P2020"/>
  <c r="P2021"/>
  <c r="P2022"/>
  <c r="P2023"/>
  <c r="P2024"/>
  <c r="P2025"/>
  <c r="P2026"/>
  <c r="P2027"/>
  <c r="P2028"/>
  <c r="P2029"/>
  <c r="P2030"/>
  <c r="P2031"/>
  <c r="P2032"/>
  <c r="P2033"/>
  <c r="P2034"/>
  <c r="P2035"/>
  <c r="P2036"/>
  <c r="P2037"/>
  <c r="P2038"/>
  <c r="P2039"/>
  <c r="P2040"/>
  <c r="P2041"/>
  <c r="P2042"/>
  <c r="P2043"/>
  <c r="P2044"/>
  <c r="P2045"/>
  <c r="P2046"/>
  <c r="P2047"/>
  <c r="P2048"/>
  <c r="P2049"/>
  <c r="P2050"/>
  <c r="P2051"/>
  <c r="P2052"/>
  <c r="P2053"/>
  <c r="P2054"/>
  <c r="P2055"/>
  <c r="P2056"/>
  <c r="P2057"/>
  <c r="P2058"/>
  <c r="P2059"/>
  <c r="P2060"/>
  <c r="P2061"/>
  <c r="P2062"/>
  <c r="P2063"/>
  <c r="P2064"/>
  <c r="P2065"/>
  <c r="P2066"/>
  <c r="P2067"/>
  <c r="P2068"/>
  <c r="P2069"/>
  <c r="P2070"/>
  <c r="P2071"/>
  <c r="P2072"/>
  <c r="P3"/>
  <c r="P2073" s="1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B515"/>
  <c r="B516"/>
  <c r="B517"/>
  <c r="B518"/>
  <c r="B519"/>
  <c r="B520"/>
  <c r="B521"/>
  <c r="B522"/>
  <c r="B523"/>
  <c r="B524"/>
  <c r="B525"/>
  <c r="B526"/>
  <c r="B527"/>
  <c r="B528"/>
  <c r="B529"/>
  <c r="B530"/>
  <c r="B531"/>
  <c r="B532"/>
  <c r="B533"/>
  <c r="B534"/>
  <c r="B535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B553"/>
  <c r="B554"/>
  <c r="B555"/>
  <c r="B556"/>
  <c r="B557"/>
  <c r="B558"/>
  <c r="B559"/>
  <c r="B560"/>
  <c r="B561"/>
  <c r="B562"/>
  <c r="B563"/>
  <c r="B564"/>
  <c r="B565"/>
  <c r="B566"/>
  <c r="B567"/>
  <c r="B568"/>
  <c r="B569"/>
  <c r="B570"/>
  <c r="B571"/>
  <c r="B572"/>
  <c r="B573"/>
  <c r="B574"/>
  <c r="B575"/>
  <c r="B576"/>
  <c r="B577"/>
  <c r="B578"/>
  <c r="B579"/>
  <c r="B580"/>
  <c r="B581"/>
  <c r="B582"/>
  <c r="B583"/>
  <c r="B584"/>
  <c r="B585"/>
  <c r="B586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B621"/>
  <c r="B622"/>
  <c r="B623"/>
  <c r="B624"/>
  <c r="B625"/>
  <c r="B626"/>
  <c r="B627"/>
  <c r="B628"/>
  <c r="B629"/>
  <c r="B630"/>
  <c r="B631"/>
  <c r="B632"/>
  <c r="B633"/>
  <c r="B634"/>
  <c r="B635"/>
  <c r="B636"/>
  <c r="B637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B655"/>
  <c r="B656"/>
  <c r="B657"/>
  <c r="B658"/>
  <c r="B659"/>
  <c r="B660"/>
  <c r="B661"/>
  <c r="B662"/>
  <c r="B663"/>
  <c r="B664"/>
  <c r="B665"/>
  <c r="B666"/>
  <c r="B667"/>
  <c r="B668"/>
  <c r="B669"/>
  <c r="B670"/>
  <c r="B671"/>
  <c r="B672"/>
  <c r="B673"/>
  <c r="B674"/>
  <c r="B675"/>
  <c r="B676"/>
  <c r="B677"/>
  <c r="B678"/>
  <c r="B679"/>
  <c r="B680"/>
  <c r="B681"/>
  <c r="B682"/>
  <c r="B683"/>
  <c r="B684"/>
  <c r="B685"/>
  <c r="B686"/>
  <c r="B687"/>
  <c r="B688"/>
  <c r="B689"/>
  <c r="B690"/>
  <c r="B691"/>
  <c r="B692"/>
  <c r="B693"/>
  <c r="B694"/>
  <c r="B695"/>
  <c r="B696"/>
  <c r="B697"/>
  <c r="B698"/>
  <c r="B699"/>
  <c r="B700"/>
  <c r="B701"/>
  <c r="B702"/>
  <c r="B703"/>
  <c r="B704"/>
  <c r="B705"/>
  <c r="B706"/>
  <c r="B707"/>
  <c r="B708"/>
  <c r="B709"/>
  <c r="B710"/>
  <c r="B711"/>
  <c r="B712"/>
  <c r="B713"/>
  <c r="B714"/>
  <c r="B715"/>
  <c r="B716"/>
  <c r="B717"/>
  <c r="B718"/>
  <c r="B719"/>
  <c r="B720"/>
  <c r="B721"/>
  <c r="B722"/>
  <c r="B723"/>
  <c r="B724"/>
  <c r="B725"/>
  <c r="B726"/>
  <c r="B727"/>
  <c r="B728"/>
  <c r="B729"/>
  <c r="B730"/>
  <c r="B731"/>
  <c r="B732"/>
  <c r="B733"/>
  <c r="B734"/>
  <c r="B735"/>
  <c r="B736"/>
  <c r="B737"/>
  <c r="B738"/>
  <c r="B739"/>
  <c r="B740"/>
  <c r="B741"/>
  <c r="B742"/>
  <c r="B743"/>
  <c r="B744"/>
  <c r="B745"/>
  <c r="B746"/>
  <c r="B747"/>
  <c r="B748"/>
  <c r="B749"/>
  <c r="B750"/>
  <c r="B751"/>
  <c r="B752"/>
  <c r="B753"/>
  <c r="B754"/>
  <c r="B755"/>
  <c r="B756"/>
  <c r="B757"/>
  <c r="B758"/>
  <c r="B759"/>
  <c r="B760"/>
  <c r="B761"/>
  <c r="B762"/>
  <c r="B763"/>
  <c r="B764"/>
  <c r="B765"/>
  <c r="B766"/>
  <c r="B767"/>
  <c r="B768"/>
  <c r="B769"/>
  <c r="B770"/>
  <c r="B771"/>
  <c r="B772"/>
  <c r="B773"/>
  <c r="B774"/>
  <c r="B775"/>
  <c r="B776"/>
  <c r="B777"/>
  <c r="B778"/>
  <c r="B779"/>
  <c r="B780"/>
  <c r="B781"/>
  <c r="B782"/>
  <c r="B783"/>
  <c r="B784"/>
  <c r="B785"/>
  <c r="B786"/>
  <c r="B787"/>
  <c r="B788"/>
  <c r="B789"/>
  <c r="B790"/>
  <c r="B791"/>
  <c r="B792"/>
  <c r="B793"/>
  <c r="B794"/>
  <c r="B795"/>
  <c r="B796"/>
  <c r="B797"/>
  <c r="B798"/>
  <c r="B799"/>
  <c r="B800"/>
  <c r="B801"/>
  <c r="B802"/>
  <c r="B803"/>
  <c r="B804"/>
  <c r="B805"/>
  <c r="B806"/>
  <c r="B807"/>
  <c r="B808"/>
  <c r="B809"/>
  <c r="B810"/>
  <c r="B811"/>
  <c r="B812"/>
  <c r="B813"/>
  <c r="B814"/>
  <c r="B815"/>
  <c r="B816"/>
  <c r="B817"/>
  <c r="B818"/>
  <c r="B819"/>
  <c r="B820"/>
  <c r="B821"/>
  <c r="B822"/>
  <c r="B823"/>
  <c r="B824"/>
  <c r="B825"/>
  <c r="B826"/>
  <c r="B827"/>
  <c r="B828"/>
  <c r="B829"/>
  <c r="B830"/>
  <c r="B831"/>
  <c r="B832"/>
  <c r="B833"/>
  <c r="B834"/>
  <c r="B835"/>
  <c r="B836"/>
  <c r="B837"/>
  <c r="B838"/>
  <c r="B839"/>
  <c r="B840"/>
  <c r="B841"/>
  <c r="B842"/>
  <c r="B843"/>
  <c r="B844"/>
  <c r="B845"/>
  <c r="B846"/>
  <c r="B847"/>
  <c r="B848"/>
  <c r="B849"/>
  <c r="B850"/>
  <c r="B851"/>
  <c r="B852"/>
  <c r="B853"/>
  <c r="B854"/>
  <c r="B855"/>
  <c r="B856"/>
  <c r="B857"/>
  <c r="B858"/>
  <c r="B859"/>
  <c r="B860"/>
  <c r="B861"/>
  <c r="B862"/>
  <c r="B863"/>
  <c r="B864"/>
  <c r="B865"/>
  <c r="B866"/>
  <c r="B867"/>
  <c r="B868"/>
  <c r="B869"/>
  <c r="B870"/>
  <c r="B871"/>
  <c r="B872"/>
  <c r="B873"/>
  <c r="B874"/>
  <c r="B875"/>
  <c r="B876"/>
  <c r="B877"/>
  <c r="B878"/>
  <c r="B879"/>
  <c r="B880"/>
  <c r="B881"/>
  <c r="B882"/>
  <c r="B883"/>
  <c r="B884"/>
  <c r="B885"/>
  <c r="B886"/>
  <c r="B887"/>
  <c r="B888"/>
  <c r="B889"/>
  <c r="B890"/>
  <c r="B891"/>
  <c r="B892"/>
  <c r="B893"/>
  <c r="B894"/>
  <c r="B895"/>
  <c r="B896"/>
  <c r="B897"/>
  <c r="B898"/>
  <c r="B899"/>
  <c r="B900"/>
  <c r="B901"/>
  <c r="B902"/>
  <c r="B903"/>
  <c r="B904"/>
  <c r="B905"/>
  <c r="B906"/>
  <c r="B907"/>
  <c r="B908"/>
  <c r="B909"/>
  <c r="B910"/>
  <c r="B911"/>
  <c r="B912"/>
  <c r="B913"/>
  <c r="B914"/>
  <c r="B915"/>
  <c r="B916"/>
  <c r="B917"/>
  <c r="B918"/>
  <c r="B919"/>
  <c r="B920"/>
  <c r="B921"/>
  <c r="B922"/>
  <c r="B923"/>
  <c r="B924"/>
  <c r="B925"/>
  <c r="B926"/>
  <c r="B927"/>
  <c r="B928"/>
  <c r="B929"/>
  <c r="B930"/>
  <c r="B931"/>
  <c r="B932"/>
  <c r="B933"/>
  <c r="B934"/>
  <c r="B935"/>
  <c r="B936"/>
  <c r="B937"/>
  <c r="B938"/>
  <c r="B939"/>
  <c r="B940"/>
  <c r="B941"/>
  <c r="B942"/>
  <c r="B943"/>
  <c r="B944"/>
  <c r="B945"/>
  <c r="B946"/>
  <c r="B947"/>
  <c r="B948"/>
  <c r="B949"/>
  <c r="B950"/>
  <c r="B951"/>
  <c r="B952"/>
  <c r="B953"/>
  <c r="B954"/>
  <c r="B955"/>
  <c r="B956"/>
  <c r="B957"/>
  <c r="B958"/>
  <c r="B959"/>
  <c r="B960"/>
  <c r="B961"/>
  <c r="B962"/>
  <c r="B963"/>
  <c r="B964"/>
  <c r="B965"/>
  <c r="B966"/>
  <c r="B967"/>
  <c r="B968"/>
  <c r="B969"/>
  <c r="B970"/>
  <c r="B971"/>
  <c r="B972"/>
  <c r="B973"/>
  <c r="B974"/>
  <c r="B975"/>
  <c r="B976"/>
  <c r="B977"/>
  <c r="B978"/>
  <c r="B979"/>
  <c r="B980"/>
  <c r="B981"/>
  <c r="B982"/>
  <c r="B983"/>
  <c r="B984"/>
  <c r="B985"/>
  <c r="B986"/>
  <c r="B987"/>
  <c r="B988"/>
  <c r="B989"/>
  <c r="B990"/>
  <c r="B991"/>
  <c r="B992"/>
  <c r="B993"/>
  <c r="B994"/>
  <c r="B995"/>
  <c r="B996"/>
  <c r="B997"/>
  <c r="B998"/>
  <c r="B999"/>
  <c r="B1000"/>
  <c r="B1001"/>
  <c r="B1002"/>
  <c r="B1003"/>
  <c r="B1004"/>
  <c r="B1005"/>
  <c r="B1006"/>
  <c r="B1007"/>
  <c r="B1008"/>
  <c r="B1009"/>
  <c r="B1010"/>
  <c r="B1011"/>
  <c r="B1012"/>
  <c r="B1013"/>
  <c r="B1014"/>
  <c r="B1015"/>
  <c r="B1016"/>
  <c r="B1017"/>
  <c r="B1018"/>
  <c r="B1019"/>
  <c r="B1020"/>
  <c r="B1021"/>
  <c r="B1022"/>
  <c r="B1023"/>
  <c r="B1024"/>
  <c r="B1025"/>
  <c r="B1026"/>
  <c r="B1027"/>
  <c r="B1028"/>
  <c r="B1029"/>
  <c r="B1030"/>
  <c r="B1031"/>
  <c r="B1032"/>
  <c r="B1033"/>
  <c r="B1034"/>
  <c r="B1035"/>
  <c r="B1036"/>
  <c r="B1037"/>
  <c r="B1038"/>
  <c r="B1039"/>
  <c r="B1040"/>
  <c r="B1041"/>
  <c r="B1042"/>
  <c r="B1043"/>
  <c r="B1044"/>
  <c r="B1045"/>
  <c r="B1046"/>
  <c r="B1047"/>
  <c r="B1048"/>
  <c r="B1049"/>
  <c r="B1050"/>
  <c r="B1051"/>
  <c r="B1052"/>
  <c r="B1053"/>
  <c r="B1054"/>
  <c r="B1055"/>
  <c r="B1056"/>
  <c r="B1057"/>
  <c r="B1058"/>
  <c r="B1059"/>
  <c r="B1060"/>
  <c r="B1061"/>
  <c r="B1062"/>
  <c r="B1063"/>
  <c r="B1064"/>
  <c r="B1065"/>
  <c r="B1066"/>
  <c r="B1067"/>
  <c r="B1068"/>
  <c r="B1069"/>
  <c r="B1070"/>
  <c r="B1071"/>
  <c r="B1072"/>
  <c r="B1073"/>
  <c r="B1074"/>
  <c r="B1075"/>
  <c r="B1076"/>
  <c r="B1077"/>
  <c r="B1078"/>
  <c r="B1079"/>
  <c r="B1080"/>
  <c r="B1081"/>
  <c r="B1082"/>
  <c r="B1083"/>
  <c r="B1084"/>
  <c r="B1085"/>
  <c r="B1086"/>
  <c r="B1087"/>
  <c r="B1088"/>
  <c r="B1089"/>
  <c r="B1090"/>
  <c r="B1091"/>
  <c r="B1092"/>
  <c r="B1093"/>
  <c r="B1094"/>
  <c r="B1095"/>
  <c r="B1096"/>
  <c r="B1097"/>
  <c r="B1098"/>
  <c r="B1099"/>
  <c r="B1100"/>
  <c r="B1101"/>
  <c r="B1102"/>
  <c r="B1103"/>
  <c r="B1104"/>
  <c r="B1105"/>
  <c r="B1106"/>
  <c r="B1107"/>
  <c r="B1108"/>
  <c r="B1109"/>
  <c r="B1110"/>
  <c r="B1111"/>
  <c r="B1112"/>
  <c r="B1113"/>
  <c r="B1114"/>
  <c r="B1115"/>
  <c r="B1116"/>
  <c r="B1117"/>
  <c r="B1118"/>
  <c r="B1119"/>
  <c r="B1120"/>
  <c r="B1121"/>
  <c r="B1122"/>
  <c r="B1123"/>
  <c r="B1124"/>
  <c r="B1125"/>
  <c r="B1126"/>
  <c r="B1127"/>
  <c r="B1128"/>
  <c r="B1129"/>
  <c r="B1130"/>
  <c r="B1131"/>
  <c r="B1132"/>
  <c r="B1133"/>
  <c r="B1134"/>
  <c r="B1135"/>
  <c r="B1136"/>
  <c r="B1137"/>
  <c r="B1138"/>
  <c r="B1139"/>
  <c r="B1140"/>
  <c r="B1141"/>
  <c r="B1142"/>
  <c r="B1143"/>
  <c r="B1144"/>
  <c r="B1145"/>
  <c r="B1146"/>
  <c r="B1147"/>
  <c r="B1148"/>
  <c r="B1149"/>
  <c r="B1150"/>
  <c r="B1151"/>
  <c r="B1152"/>
  <c r="B1153"/>
  <c r="B1154"/>
  <c r="B1155"/>
  <c r="B1156"/>
  <c r="B1157"/>
  <c r="B1158"/>
  <c r="B1159"/>
  <c r="B1160"/>
  <c r="B1161"/>
  <c r="B1162"/>
  <c r="B1163"/>
  <c r="B1164"/>
  <c r="B1165"/>
  <c r="B1166"/>
  <c r="B1167"/>
  <c r="B1168"/>
  <c r="B1169"/>
  <c r="B1170"/>
  <c r="B1171"/>
  <c r="B1172"/>
  <c r="B1173"/>
  <c r="B1174"/>
  <c r="B1175"/>
  <c r="B1176"/>
  <c r="B1177"/>
  <c r="B1178"/>
  <c r="B1179"/>
  <c r="B1180"/>
  <c r="B1181"/>
  <c r="B1182"/>
  <c r="B1183"/>
  <c r="B1184"/>
  <c r="B1185"/>
  <c r="B1186"/>
  <c r="B1187"/>
  <c r="B1188"/>
  <c r="B1189"/>
  <c r="B1190"/>
  <c r="B1191"/>
  <c r="B1192"/>
  <c r="B1193"/>
  <c r="B1194"/>
  <c r="B1195"/>
  <c r="B1196"/>
  <c r="B1197"/>
  <c r="B1198"/>
  <c r="B1199"/>
  <c r="B1200"/>
  <c r="B1201"/>
  <c r="B1202"/>
  <c r="B1203"/>
  <c r="B1204"/>
  <c r="B1205"/>
  <c r="B1206"/>
  <c r="B1207"/>
  <c r="B1208"/>
  <c r="B1209"/>
  <c r="B1210"/>
  <c r="B1211"/>
  <c r="B1212"/>
  <c r="B1213"/>
  <c r="B1214"/>
  <c r="B1215"/>
  <c r="B1216"/>
  <c r="B1217"/>
  <c r="B1218"/>
  <c r="B1219"/>
  <c r="B1220"/>
  <c r="B1221"/>
  <c r="B1222"/>
  <c r="B1223"/>
  <c r="B1224"/>
  <c r="B1225"/>
  <c r="B1226"/>
  <c r="B1227"/>
  <c r="B1228"/>
  <c r="B1229"/>
  <c r="B1230"/>
  <c r="B1231"/>
  <c r="B1232"/>
  <c r="B1233"/>
  <c r="B1234"/>
  <c r="B1235"/>
  <c r="B1236"/>
  <c r="B1237"/>
  <c r="B1238"/>
  <c r="B1239"/>
  <c r="B1240"/>
  <c r="B1241"/>
  <c r="B1242"/>
  <c r="B1243"/>
  <c r="B1244"/>
  <c r="B1245"/>
  <c r="B1246"/>
  <c r="B1247"/>
  <c r="B1248"/>
  <c r="B1249"/>
  <c r="B1250"/>
  <c r="B1251"/>
  <c r="B1252"/>
  <c r="B1253"/>
  <c r="B1254"/>
  <c r="B1255"/>
  <c r="B1256"/>
  <c r="B1257"/>
  <c r="B1258"/>
  <c r="B1259"/>
  <c r="B1260"/>
  <c r="B1261"/>
  <c r="B1262"/>
  <c r="B1263"/>
  <c r="B1264"/>
  <c r="B1265"/>
  <c r="B1266"/>
  <c r="B1267"/>
  <c r="B1268"/>
  <c r="B1269"/>
  <c r="B1270"/>
  <c r="B1271"/>
  <c r="B1272"/>
  <c r="B1273"/>
  <c r="B1274"/>
  <c r="B1275"/>
  <c r="B1276"/>
  <c r="B1277"/>
  <c r="B1278"/>
  <c r="B1279"/>
  <c r="B1280"/>
  <c r="B1281"/>
  <c r="B1282"/>
  <c r="B1283"/>
  <c r="B1284"/>
  <c r="B1285"/>
  <c r="B1286"/>
  <c r="B1287"/>
  <c r="B1288"/>
  <c r="B1289"/>
  <c r="B1290"/>
  <c r="B1291"/>
  <c r="B1292"/>
  <c r="B1293"/>
  <c r="B1294"/>
  <c r="B1295"/>
  <c r="B1296"/>
  <c r="B1297"/>
  <c r="B1298"/>
  <c r="B1299"/>
  <c r="B1300"/>
  <c r="B1301"/>
  <c r="B1302"/>
  <c r="B1303"/>
  <c r="B1304"/>
  <c r="B1305"/>
  <c r="B1306"/>
  <c r="B1307"/>
  <c r="B1308"/>
  <c r="B1309"/>
  <c r="B1310"/>
  <c r="B1311"/>
  <c r="B1312"/>
  <c r="B1313"/>
  <c r="B1314"/>
  <c r="B1315"/>
  <c r="B1316"/>
  <c r="B1317"/>
  <c r="B1318"/>
  <c r="B1319"/>
  <c r="B1320"/>
  <c r="B1321"/>
  <c r="B1322"/>
  <c r="B1323"/>
  <c r="B1324"/>
  <c r="B1325"/>
  <c r="B1326"/>
  <c r="B1327"/>
  <c r="B1328"/>
  <c r="B1329"/>
  <c r="B1330"/>
  <c r="B1331"/>
  <c r="B1332"/>
  <c r="B1333"/>
  <c r="B1334"/>
  <c r="B1335"/>
  <c r="B1336"/>
  <c r="B1337"/>
  <c r="B1338"/>
  <c r="B1339"/>
  <c r="B1340"/>
  <c r="B1341"/>
  <c r="B1342"/>
  <c r="B1343"/>
  <c r="B1344"/>
  <c r="B1345"/>
  <c r="B1346"/>
  <c r="B1347"/>
  <c r="B1348"/>
  <c r="B1349"/>
  <c r="B1350"/>
  <c r="B1351"/>
  <c r="B1352"/>
  <c r="B1353"/>
  <c r="B1354"/>
  <c r="B1355"/>
  <c r="B1356"/>
  <c r="B1357"/>
  <c r="B1358"/>
  <c r="B1359"/>
  <c r="B1360"/>
  <c r="B1361"/>
  <c r="B1362"/>
  <c r="B1363"/>
  <c r="B1364"/>
  <c r="B1365"/>
  <c r="B1366"/>
  <c r="B1367"/>
  <c r="B1368"/>
  <c r="B1369"/>
  <c r="B1370"/>
  <c r="B1371"/>
  <c r="B1372"/>
  <c r="B1373"/>
  <c r="B1374"/>
  <c r="B1375"/>
  <c r="B1376"/>
  <c r="B1377"/>
  <c r="B1378"/>
  <c r="B1379"/>
  <c r="B1380"/>
  <c r="B1381"/>
  <c r="B1382"/>
  <c r="B1383"/>
  <c r="B1384"/>
  <c r="B1385"/>
  <c r="B1386"/>
  <c r="B1387"/>
  <c r="B1388"/>
  <c r="B1389"/>
  <c r="B1390"/>
  <c r="B1391"/>
  <c r="B1392"/>
  <c r="B1393"/>
  <c r="B1394"/>
  <c r="B1395"/>
  <c r="B1396"/>
  <c r="B1397"/>
  <c r="B1398"/>
  <c r="B1399"/>
  <c r="B1400"/>
  <c r="B1401"/>
  <c r="B1402"/>
  <c r="B1403"/>
  <c r="B1404"/>
  <c r="B1405"/>
  <c r="B1406"/>
  <c r="B1407"/>
  <c r="B1408"/>
  <c r="B1409"/>
  <c r="B1410"/>
  <c r="B1411"/>
  <c r="B1412"/>
  <c r="B1413"/>
  <c r="B1414"/>
  <c r="B1415"/>
  <c r="B1416"/>
  <c r="B1417"/>
  <c r="B1418"/>
  <c r="B1419"/>
  <c r="B1420"/>
  <c r="B1421"/>
  <c r="B1422"/>
  <c r="B1423"/>
  <c r="B1424"/>
  <c r="B1425"/>
  <c r="B1426"/>
  <c r="B1427"/>
  <c r="B1428"/>
  <c r="B1429"/>
  <c r="B1430"/>
  <c r="B1431"/>
  <c r="B1432"/>
  <c r="B1433"/>
  <c r="B1434"/>
  <c r="B1435"/>
  <c r="B1436"/>
  <c r="B1437"/>
  <c r="B1438"/>
  <c r="B1439"/>
  <c r="B1440"/>
  <c r="B1441"/>
  <c r="B1442"/>
  <c r="B1443"/>
  <c r="B1444"/>
  <c r="B1445"/>
  <c r="B1446"/>
  <c r="B1447"/>
  <c r="B1448"/>
  <c r="B1449"/>
  <c r="B1450"/>
  <c r="B1451"/>
  <c r="B1452"/>
  <c r="B1453"/>
  <c r="B1454"/>
  <c r="B1455"/>
  <c r="B1456"/>
  <c r="B1457"/>
  <c r="B1458"/>
  <c r="B1459"/>
  <c r="B1460"/>
  <c r="B1461"/>
  <c r="B1462"/>
  <c r="B1463"/>
  <c r="B1464"/>
  <c r="B1465"/>
  <c r="B1466"/>
  <c r="B1467"/>
  <c r="B1468"/>
  <c r="B1469"/>
  <c r="B1470"/>
  <c r="B1471"/>
  <c r="B1472"/>
  <c r="B1473"/>
  <c r="B1474"/>
  <c r="B1475"/>
  <c r="B1476"/>
  <c r="B1477"/>
  <c r="B1478"/>
  <c r="B1479"/>
  <c r="B1480"/>
  <c r="B1481"/>
  <c r="B1482"/>
  <c r="B1483"/>
  <c r="B1484"/>
  <c r="B1485"/>
  <c r="B1486"/>
  <c r="B1487"/>
  <c r="B1488"/>
  <c r="B1489"/>
  <c r="B1490"/>
  <c r="B1491"/>
  <c r="B1492"/>
  <c r="B1493"/>
  <c r="B1494"/>
  <c r="B1495"/>
  <c r="B1496"/>
  <c r="B1497"/>
  <c r="B1498"/>
  <c r="B1499"/>
  <c r="B1500"/>
  <c r="B1501"/>
  <c r="B1502"/>
  <c r="B1503"/>
  <c r="B1504"/>
  <c r="B1505"/>
  <c r="B1506"/>
  <c r="B1507"/>
  <c r="B1508"/>
  <c r="B1509"/>
  <c r="B1510"/>
  <c r="B1511"/>
  <c r="B1512"/>
  <c r="B1513"/>
  <c r="B1514"/>
  <c r="B1515"/>
  <c r="B1516"/>
  <c r="B1517"/>
  <c r="B1518"/>
  <c r="B1519"/>
  <c r="B1520"/>
  <c r="B1521"/>
  <c r="B1522"/>
  <c r="B1523"/>
  <c r="B1524"/>
  <c r="B1525"/>
  <c r="B1526"/>
  <c r="B1527"/>
  <c r="B1528"/>
  <c r="B1529"/>
  <c r="B1530"/>
  <c r="B1531"/>
  <c r="B1532"/>
  <c r="B1533"/>
  <c r="B1534"/>
  <c r="B1535"/>
  <c r="B1536"/>
  <c r="B1537"/>
  <c r="B1538"/>
  <c r="B1539"/>
  <c r="B1540"/>
  <c r="B1541"/>
  <c r="B1542"/>
  <c r="B1543"/>
  <c r="B1544"/>
  <c r="B1545"/>
  <c r="B1546"/>
  <c r="B1547"/>
  <c r="B1548"/>
  <c r="B1549"/>
  <c r="B1550"/>
  <c r="B1551"/>
  <c r="B1552"/>
  <c r="B1553"/>
  <c r="B1554"/>
  <c r="B1555"/>
  <c r="B1556"/>
  <c r="B1557"/>
  <c r="B1558"/>
  <c r="B1559"/>
  <c r="B1560"/>
  <c r="B1561"/>
  <c r="B1562"/>
  <c r="B1563"/>
  <c r="B1564"/>
  <c r="B1565"/>
  <c r="B1566"/>
  <c r="B1567"/>
  <c r="B1568"/>
  <c r="B1569"/>
  <c r="B1570"/>
  <c r="B1571"/>
  <c r="B1572"/>
  <c r="B1573"/>
  <c r="B1574"/>
  <c r="B1575"/>
  <c r="B1576"/>
  <c r="B1577"/>
  <c r="B1578"/>
  <c r="B1579"/>
  <c r="B1580"/>
  <c r="B1581"/>
  <c r="B1582"/>
  <c r="B1583"/>
  <c r="B1584"/>
  <c r="B1585"/>
  <c r="B1586"/>
  <c r="B1587"/>
  <c r="B1588"/>
  <c r="B1589"/>
  <c r="B1590"/>
  <c r="B1591"/>
  <c r="B1592"/>
  <c r="B1593"/>
  <c r="B1594"/>
  <c r="B1595"/>
  <c r="B1596"/>
  <c r="B1597"/>
  <c r="B1598"/>
  <c r="B1599"/>
  <c r="B1600"/>
  <c r="B1601"/>
  <c r="B1602"/>
  <c r="B1603"/>
  <c r="B1604"/>
  <c r="B1605"/>
  <c r="B1606"/>
  <c r="B1607"/>
  <c r="B1608"/>
  <c r="B1609"/>
  <c r="B1610"/>
  <c r="B1611"/>
  <c r="B1612"/>
  <c r="B1613"/>
  <c r="B1614"/>
  <c r="B1615"/>
  <c r="B1616"/>
  <c r="B1617"/>
  <c r="B1618"/>
  <c r="B1619"/>
  <c r="B1620"/>
  <c r="B1621"/>
  <c r="B1622"/>
  <c r="B1623"/>
  <c r="B1624"/>
  <c r="B1625"/>
  <c r="B1626"/>
  <c r="B1627"/>
  <c r="B1628"/>
  <c r="B1629"/>
  <c r="B1630"/>
  <c r="B1631"/>
  <c r="B1632"/>
  <c r="B1633"/>
  <c r="B1634"/>
  <c r="B1635"/>
  <c r="B1636"/>
  <c r="B1637"/>
  <c r="B1638"/>
  <c r="B1639"/>
  <c r="B1640"/>
  <c r="B1641"/>
  <c r="B1642"/>
  <c r="B1643"/>
  <c r="B1644"/>
  <c r="B1645"/>
  <c r="B1646"/>
  <c r="B1647"/>
  <c r="B1648"/>
  <c r="B1649"/>
  <c r="B1650"/>
  <c r="B1651"/>
  <c r="B1652"/>
  <c r="B1653"/>
  <c r="B1654"/>
  <c r="B1655"/>
  <c r="B1656"/>
  <c r="B1657"/>
  <c r="B1658"/>
  <c r="B1659"/>
  <c r="B1660"/>
  <c r="B1661"/>
  <c r="B1662"/>
  <c r="B1663"/>
  <c r="B1664"/>
  <c r="B1665"/>
  <c r="B1666"/>
  <c r="B1667"/>
  <c r="B1668"/>
  <c r="B1669"/>
  <c r="B1670"/>
  <c r="B1671"/>
  <c r="B1672"/>
  <c r="B1673"/>
  <c r="B1674"/>
  <c r="B1675"/>
  <c r="B1676"/>
  <c r="B1677"/>
  <c r="B1678"/>
  <c r="B1679"/>
  <c r="B1680"/>
  <c r="B1681"/>
  <c r="B1682"/>
  <c r="B1683"/>
  <c r="B1684"/>
  <c r="B1685"/>
  <c r="B1686"/>
  <c r="B1687"/>
  <c r="B1688"/>
  <c r="B1689"/>
  <c r="B1690"/>
  <c r="B1691"/>
  <c r="B1692"/>
  <c r="B1693"/>
  <c r="B1694"/>
  <c r="B1695"/>
  <c r="B1696"/>
  <c r="B1697"/>
  <c r="B1698"/>
  <c r="B1699"/>
  <c r="B1700"/>
  <c r="B1701"/>
  <c r="B1702"/>
  <c r="B1703"/>
  <c r="B1704"/>
  <c r="B1705"/>
  <c r="B1706"/>
  <c r="B1707"/>
  <c r="B1708"/>
  <c r="B1709"/>
  <c r="B1710"/>
  <c r="B1711"/>
  <c r="B1712"/>
  <c r="B1713"/>
  <c r="B1714"/>
  <c r="B1715"/>
  <c r="B1716"/>
  <c r="B1717"/>
  <c r="B1718"/>
  <c r="B1719"/>
  <c r="B1720"/>
  <c r="B1721"/>
  <c r="B1722"/>
  <c r="B1723"/>
  <c r="B1724"/>
  <c r="B1725"/>
  <c r="B1726"/>
  <c r="B1727"/>
  <c r="B1728"/>
  <c r="B1729"/>
  <c r="B1730"/>
  <c r="B1731"/>
  <c r="B1732"/>
  <c r="B1733"/>
  <c r="B1734"/>
  <c r="B1735"/>
  <c r="B1736"/>
  <c r="B1737"/>
  <c r="B1738"/>
  <c r="B1739"/>
  <c r="B1740"/>
  <c r="B1741"/>
  <c r="B1742"/>
  <c r="B1743"/>
  <c r="B1744"/>
  <c r="B1745"/>
  <c r="B1746"/>
  <c r="B1747"/>
  <c r="B1748"/>
  <c r="B1749"/>
  <c r="B1750"/>
  <c r="B1751"/>
  <c r="B1752"/>
  <c r="B1753"/>
  <c r="B1754"/>
  <c r="B1755"/>
  <c r="B1756"/>
  <c r="B1757"/>
  <c r="B1758"/>
  <c r="B1759"/>
  <c r="B1760"/>
  <c r="B1761"/>
  <c r="B1762"/>
  <c r="B1763"/>
  <c r="B1764"/>
  <c r="B1765"/>
  <c r="B1766"/>
  <c r="B1767"/>
  <c r="B1768"/>
  <c r="B1769"/>
  <c r="B1770"/>
  <c r="B1771"/>
  <c r="B1772"/>
  <c r="B1773"/>
  <c r="B1774"/>
  <c r="B1775"/>
  <c r="B1776"/>
  <c r="B1777"/>
  <c r="B1778"/>
  <c r="B1779"/>
  <c r="B1780"/>
  <c r="B1781"/>
  <c r="B1782"/>
  <c r="B1783"/>
  <c r="B1784"/>
  <c r="B1785"/>
  <c r="B1786"/>
  <c r="B1787"/>
  <c r="B1788"/>
  <c r="B1789"/>
  <c r="B1790"/>
  <c r="B1791"/>
  <c r="B1792"/>
  <c r="B1793"/>
  <c r="B1794"/>
  <c r="B1795"/>
  <c r="B1796"/>
  <c r="B1797"/>
  <c r="B1798"/>
  <c r="B1799"/>
  <c r="B1800"/>
  <c r="B1801"/>
  <c r="B1802"/>
  <c r="B1803"/>
  <c r="B1804"/>
  <c r="B1805"/>
  <c r="B1806"/>
  <c r="B1807"/>
  <c r="B1808"/>
  <c r="B1809"/>
  <c r="B1810"/>
  <c r="B1811"/>
  <c r="B1812"/>
  <c r="B1813"/>
  <c r="B1814"/>
  <c r="B1815"/>
  <c r="B1816"/>
  <c r="B1817"/>
  <c r="B1818"/>
  <c r="B1819"/>
  <c r="B1820"/>
  <c r="B1821"/>
  <c r="B1822"/>
  <c r="B1823"/>
  <c r="B1824"/>
  <c r="B1825"/>
  <c r="B1826"/>
  <c r="B1827"/>
  <c r="B1828"/>
  <c r="B1829"/>
  <c r="B1830"/>
  <c r="B1831"/>
  <c r="B1832"/>
  <c r="B1833"/>
  <c r="B1834"/>
  <c r="B1835"/>
  <c r="B1836"/>
  <c r="B1837"/>
  <c r="B1838"/>
  <c r="B1839"/>
  <c r="B1840"/>
  <c r="B1841"/>
  <c r="B1842"/>
  <c r="B1843"/>
  <c r="B1844"/>
  <c r="B1845"/>
  <c r="B1846"/>
  <c r="B1847"/>
  <c r="B1848"/>
  <c r="B1849"/>
  <c r="B1850"/>
  <c r="B1851"/>
  <c r="B1852"/>
  <c r="B1853"/>
  <c r="B1854"/>
  <c r="B1855"/>
  <c r="B1856"/>
  <c r="B1857"/>
  <c r="B1858"/>
  <c r="B1859"/>
  <c r="B1860"/>
  <c r="B1861"/>
  <c r="B1862"/>
  <c r="B1863"/>
  <c r="B1864"/>
  <c r="B1865"/>
  <c r="B1866"/>
  <c r="B1867"/>
  <c r="B1868"/>
  <c r="B1869"/>
  <c r="B1870"/>
  <c r="B1871"/>
  <c r="B1872"/>
  <c r="B1873"/>
  <c r="B1874"/>
  <c r="B1875"/>
  <c r="B1876"/>
  <c r="B1877"/>
  <c r="B1878"/>
  <c r="B1879"/>
  <c r="B1880"/>
  <c r="B1881"/>
  <c r="B1882"/>
  <c r="B1883"/>
  <c r="B1884"/>
  <c r="B1885"/>
  <c r="B1886"/>
  <c r="B1887"/>
  <c r="B1888"/>
  <c r="B1889"/>
  <c r="B1890"/>
  <c r="B1891"/>
  <c r="B1892"/>
  <c r="B1893"/>
  <c r="B1894"/>
  <c r="B1895"/>
  <c r="B1896"/>
  <c r="B1897"/>
  <c r="B1898"/>
  <c r="B1899"/>
  <c r="B1900"/>
  <c r="B1901"/>
  <c r="B1902"/>
  <c r="B1903"/>
  <c r="B1904"/>
  <c r="B1905"/>
  <c r="B1906"/>
  <c r="B1907"/>
  <c r="B1908"/>
  <c r="B1909"/>
  <c r="B1910"/>
  <c r="B1911"/>
  <c r="B1912"/>
  <c r="B1913"/>
  <c r="B1914"/>
  <c r="B1915"/>
  <c r="B1916"/>
  <c r="B1917"/>
  <c r="B1918"/>
  <c r="B1919"/>
  <c r="B1920"/>
  <c r="B1921"/>
  <c r="B1922"/>
  <c r="B1923"/>
  <c r="B1924"/>
  <c r="B1925"/>
  <c r="B1926"/>
  <c r="B1927"/>
  <c r="B1928"/>
  <c r="B1929"/>
  <c r="B1930"/>
  <c r="B1931"/>
  <c r="B1932"/>
  <c r="B1933"/>
  <c r="B1934"/>
  <c r="B1935"/>
  <c r="B1936"/>
  <c r="B1937"/>
  <c r="B1938"/>
  <c r="B1939"/>
  <c r="B1940"/>
  <c r="B1941"/>
  <c r="B1942"/>
  <c r="B1943"/>
  <c r="B1944"/>
  <c r="B1945"/>
  <c r="B1946"/>
  <c r="B1947"/>
  <c r="B1948"/>
  <c r="B1949"/>
  <c r="B1950"/>
  <c r="B1951"/>
  <c r="B1952"/>
  <c r="B1953"/>
  <c r="B1954"/>
  <c r="B1955"/>
  <c r="B1956"/>
  <c r="B1957"/>
  <c r="B1958"/>
  <c r="B1959"/>
  <c r="B1960"/>
  <c r="B1961"/>
  <c r="B1962"/>
  <c r="B1963"/>
  <c r="B1964"/>
  <c r="B1965"/>
  <c r="B1966"/>
  <c r="B1967"/>
  <c r="B1968"/>
  <c r="B1969"/>
  <c r="B1970"/>
  <c r="B1971"/>
  <c r="B1972"/>
  <c r="B1973"/>
  <c r="B1974"/>
  <c r="B1975"/>
  <c r="B1976"/>
  <c r="B1977"/>
  <c r="B1978"/>
  <c r="B1979"/>
  <c r="B1980"/>
  <c r="B1981"/>
  <c r="B1982"/>
  <c r="B1983"/>
  <c r="B1984"/>
  <c r="B1985"/>
  <c r="B1986"/>
  <c r="B1987"/>
  <c r="B1988"/>
  <c r="B1989"/>
  <c r="B1990"/>
  <c r="B1991"/>
  <c r="B1992"/>
  <c r="B1993"/>
  <c r="B1994"/>
  <c r="B1995"/>
  <c r="B1996"/>
  <c r="B1997"/>
  <c r="B1998"/>
  <c r="B1999"/>
  <c r="B2000"/>
  <c r="B2001"/>
  <c r="B2002"/>
  <c r="B2003"/>
  <c r="B2004"/>
  <c r="B2005"/>
  <c r="B2006"/>
  <c r="B2007"/>
  <c r="B2008"/>
  <c r="B2009"/>
  <c r="B2010"/>
  <c r="B2011"/>
  <c r="B2012"/>
  <c r="B2013"/>
  <c r="B2014"/>
  <c r="B2015"/>
  <c r="B2016"/>
  <c r="B2017"/>
  <c r="B2018"/>
  <c r="B2019"/>
  <c r="B2020"/>
  <c r="B2021"/>
  <c r="B2022"/>
  <c r="B2023"/>
  <c r="B2024"/>
  <c r="B2025"/>
  <c r="B2026"/>
  <c r="B2027"/>
  <c r="B2028"/>
  <c r="B2029"/>
  <c r="B2030"/>
  <c r="B2031"/>
  <c r="B2032"/>
  <c r="B2033"/>
  <c r="B2034"/>
  <c r="B2035"/>
  <c r="B2036"/>
  <c r="B2037"/>
  <c r="B2038"/>
  <c r="B2039"/>
  <c r="B2040"/>
  <c r="B2041"/>
  <c r="B2042"/>
  <c r="B2043"/>
  <c r="B2044"/>
  <c r="B2045"/>
  <c r="B2046"/>
  <c r="B2047"/>
  <c r="B2048"/>
  <c r="B2049"/>
  <c r="B2050"/>
  <c r="B2051"/>
  <c r="B2052"/>
  <c r="B2053"/>
  <c r="B2054"/>
  <c r="B2055"/>
  <c r="B2056"/>
  <c r="B2057"/>
  <c r="B2058"/>
  <c r="B2059"/>
  <c r="B2060"/>
  <c r="B2061"/>
  <c r="B2062"/>
  <c r="B2063"/>
  <c r="B2064"/>
  <c r="B2065"/>
  <c r="B2066"/>
  <c r="B2067"/>
  <c r="B2068"/>
  <c r="B2069"/>
  <c r="B2070"/>
  <c r="B2071"/>
  <c r="B2072"/>
  <c r="B3"/>
  <c r="D2072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432"/>
  <c r="D433"/>
  <c r="D434"/>
  <c r="D435"/>
  <c r="D436"/>
  <c r="D437"/>
  <c r="D438"/>
  <c r="D439"/>
  <c r="D440"/>
  <c r="D441"/>
  <c r="D442"/>
  <c r="D443"/>
  <c r="D444"/>
  <c r="D445"/>
  <c r="D446"/>
  <c r="D447"/>
  <c r="D448"/>
  <c r="D449"/>
  <c r="D450"/>
  <c r="D451"/>
  <c r="D452"/>
  <c r="D453"/>
  <c r="D454"/>
  <c r="D455"/>
  <c r="D456"/>
  <c r="D457"/>
  <c r="D458"/>
  <c r="D459"/>
  <c r="D460"/>
  <c r="D461"/>
  <c r="D462"/>
  <c r="D463"/>
  <c r="D464"/>
  <c r="D465"/>
  <c r="D466"/>
  <c r="D467"/>
  <c r="D468"/>
  <c r="D469"/>
  <c r="D470"/>
  <c r="D471"/>
  <c r="D472"/>
  <c r="D473"/>
  <c r="D474"/>
  <c r="D475"/>
  <c r="D476"/>
  <c r="D477"/>
  <c r="D478"/>
  <c r="D479"/>
  <c r="D480"/>
  <c r="D481"/>
  <c r="D482"/>
  <c r="D483"/>
  <c r="D484"/>
  <c r="D485"/>
  <c r="D486"/>
  <c r="D487"/>
  <c r="D488"/>
  <c r="D489"/>
  <c r="D490"/>
  <c r="D491"/>
  <c r="D492"/>
  <c r="D493"/>
  <c r="D494"/>
  <c r="D495"/>
  <c r="D496"/>
  <c r="D497"/>
  <c r="D498"/>
  <c r="D499"/>
  <c r="D500"/>
  <c r="D501"/>
  <c r="D502"/>
  <c r="D503"/>
  <c r="D504"/>
  <c r="D505"/>
  <c r="D506"/>
  <c r="D507"/>
  <c r="D508"/>
  <c r="D509"/>
  <c r="D510"/>
  <c r="D511"/>
  <c r="D512"/>
  <c r="D513"/>
  <c r="D514"/>
  <c r="D515"/>
  <c r="D516"/>
  <c r="D517"/>
  <c r="D518"/>
  <c r="D519"/>
  <c r="D520"/>
  <c r="D521"/>
  <c r="D522"/>
  <c r="D523"/>
  <c r="D524"/>
  <c r="D525"/>
  <c r="D526"/>
  <c r="D527"/>
  <c r="D528"/>
  <c r="D529"/>
  <c r="D530"/>
  <c r="D531"/>
  <c r="D532"/>
  <c r="D533"/>
  <c r="D534"/>
  <c r="D535"/>
  <c r="D536"/>
  <c r="D537"/>
  <c r="D538"/>
  <c r="D539"/>
  <c r="D540"/>
  <c r="D541"/>
  <c r="D542"/>
  <c r="D543"/>
  <c r="D544"/>
  <c r="D545"/>
  <c r="D546"/>
  <c r="D547"/>
  <c r="D548"/>
  <c r="D549"/>
  <c r="D550"/>
  <c r="D551"/>
  <c r="D552"/>
  <c r="D553"/>
  <c r="D554"/>
  <c r="D555"/>
  <c r="D556"/>
  <c r="D557"/>
  <c r="D558"/>
  <c r="D559"/>
  <c r="D560"/>
  <c r="D561"/>
  <c r="D562"/>
  <c r="D563"/>
  <c r="D564"/>
  <c r="D565"/>
  <c r="D566"/>
  <c r="D567"/>
  <c r="D568"/>
  <c r="D569"/>
  <c r="D570"/>
  <c r="D571"/>
  <c r="D572"/>
  <c r="D573"/>
  <c r="D574"/>
  <c r="D575"/>
  <c r="D576"/>
  <c r="D577"/>
  <c r="D578"/>
  <c r="D579"/>
  <c r="D580"/>
  <c r="D581"/>
  <c r="D582"/>
  <c r="D583"/>
  <c r="D584"/>
  <c r="D585"/>
  <c r="D586"/>
  <c r="D587"/>
  <c r="D588"/>
  <c r="D589"/>
  <c r="D590"/>
  <c r="D591"/>
  <c r="D592"/>
  <c r="D593"/>
  <c r="D594"/>
  <c r="D595"/>
  <c r="D596"/>
  <c r="D597"/>
  <c r="D598"/>
  <c r="D599"/>
  <c r="D600"/>
  <c r="D601"/>
  <c r="D602"/>
  <c r="D603"/>
  <c r="D604"/>
  <c r="D605"/>
  <c r="D606"/>
  <c r="D607"/>
  <c r="D608"/>
  <c r="D609"/>
  <c r="D610"/>
  <c r="D611"/>
  <c r="D612"/>
  <c r="D613"/>
  <c r="D614"/>
  <c r="D615"/>
  <c r="D616"/>
  <c r="D617"/>
  <c r="D618"/>
  <c r="D619"/>
  <c r="D620"/>
  <c r="D621"/>
  <c r="D622"/>
  <c r="D623"/>
  <c r="D624"/>
  <c r="D625"/>
  <c r="D626"/>
  <c r="D627"/>
  <c r="D628"/>
  <c r="D629"/>
  <c r="D630"/>
  <c r="D631"/>
  <c r="D632"/>
  <c r="D633"/>
  <c r="D634"/>
  <c r="D635"/>
  <c r="D636"/>
  <c r="D637"/>
  <c r="D638"/>
  <c r="D639"/>
  <c r="D640"/>
  <c r="D641"/>
  <c r="D642"/>
  <c r="D643"/>
  <c r="D644"/>
  <c r="D645"/>
  <c r="D646"/>
  <c r="D647"/>
  <c r="D648"/>
  <c r="D649"/>
  <c r="D650"/>
  <c r="D651"/>
  <c r="D652"/>
  <c r="D653"/>
  <c r="D654"/>
  <c r="D655"/>
  <c r="D656"/>
  <c r="D657"/>
  <c r="D658"/>
  <c r="D659"/>
  <c r="D660"/>
  <c r="D661"/>
  <c r="D662"/>
  <c r="D663"/>
  <c r="D664"/>
  <c r="D665"/>
  <c r="D666"/>
  <c r="D667"/>
  <c r="D668"/>
  <c r="D669"/>
  <c r="D670"/>
  <c r="D671"/>
  <c r="D672"/>
  <c r="D673"/>
  <c r="D674"/>
  <c r="D675"/>
  <c r="D676"/>
  <c r="D677"/>
  <c r="D678"/>
  <c r="D679"/>
  <c r="D680"/>
  <c r="D681"/>
  <c r="D682"/>
  <c r="D683"/>
  <c r="D684"/>
  <c r="D685"/>
  <c r="D686"/>
  <c r="D687"/>
  <c r="D688"/>
  <c r="D689"/>
  <c r="D690"/>
  <c r="D691"/>
  <c r="D692"/>
  <c r="D693"/>
  <c r="D694"/>
  <c r="D695"/>
  <c r="D696"/>
  <c r="D697"/>
  <c r="D698"/>
  <c r="D699"/>
  <c r="D700"/>
  <c r="D701"/>
  <c r="D702"/>
  <c r="D703"/>
  <c r="D704"/>
  <c r="D705"/>
  <c r="D706"/>
  <c r="D707"/>
  <c r="D708"/>
  <c r="D709"/>
  <c r="D710"/>
  <c r="D711"/>
  <c r="D712"/>
  <c r="D713"/>
  <c r="D714"/>
  <c r="D715"/>
  <c r="D716"/>
  <c r="D717"/>
  <c r="D718"/>
  <c r="D719"/>
  <c r="D720"/>
  <c r="D721"/>
  <c r="D722"/>
  <c r="D723"/>
  <c r="D724"/>
  <c r="D725"/>
  <c r="D726"/>
  <c r="D727"/>
  <c r="D728"/>
  <c r="D729"/>
  <c r="D730"/>
  <c r="D731"/>
  <c r="D732"/>
  <c r="D733"/>
  <c r="D734"/>
  <c r="D735"/>
  <c r="D736"/>
  <c r="D737"/>
  <c r="D738"/>
  <c r="D739"/>
  <c r="D740"/>
  <c r="D741"/>
  <c r="D742"/>
  <c r="D743"/>
  <c r="D744"/>
  <c r="D745"/>
  <c r="D746"/>
  <c r="D747"/>
  <c r="D748"/>
  <c r="D749"/>
  <c r="D750"/>
  <c r="D751"/>
  <c r="D752"/>
  <c r="D753"/>
  <c r="D754"/>
  <c r="D755"/>
  <c r="D756"/>
  <c r="D757"/>
  <c r="D758"/>
  <c r="D759"/>
  <c r="D760"/>
  <c r="D761"/>
  <c r="D762"/>
  <c r="D763"/>
  <c r="D764"/>
  <c r="D765"/>
  <c r="D766"/>
  <c r="D767"/>
  <c r="D768"/>
  <c r="D769"/>
  <c r="D770"/>
  <c r="D771"/>
  <c r="D772"/>
  <c r="D773"/>
  <c r="D774"/>
  <c r="D775"/>
  <c r="D776"/>
  <c r="D777"/>
  <c r="D778"/>
  <c r="D779"/>
  <c r="D780"/>
  <c r="D781"/>
  <c r="D782"/>
  <c r="D783"/>
  <c r="D784"/>
  <c r="D785"/>
  <c r="D786"/>
  <c r="D787"/>
  <c r="D788"/>
  <c r="D789"/>
  <c r="D790"/>
  <c r="D791"/>
  <c r="D792"/>
  <c r="D793"/>
  <c r="D794"/>
  <c r="D795"/>
  <c r="D796"/>
  <c r="D797"/>
  <c r="D798"/>
  <c r="D799"/>
  <c r="D800"/>
  <c r="D801"/>
  <c r="D802"/>
  <c r="D803"/>
  <c r="D804"/>
  <c r="D805"/>
  <c r="D806"/>
  <c r="D807"/>
  <c r="D808"/>
  <c r="D809"/>
  <c r="D810"/>
  <c r="D811"/>
  <c r="D812"/>
  <c r="D813"/>
  <c r="D814"/>
  <c r="D815"/>
  <c r="D816"/>
  <c r="D817"/>
  <c r="D818"/>
  <c r="D819"/>
  <c r="D820"/>
  <c r="D821"/>
  <c r="D822"/>
  <c r="D823"/>
  <c r="D824"/>
  <c r="D825"/>
  <c r="D826"/>
  <c r="D827"/>
  <c r="D828"/>
  <c r="D829"/>
  <c r="D830"/>
  <c r="D831"/>
  <c r="D832"/>
  <c r="D833"/>
  <c r="D834"/>
  <c r="D835"/>
  <c r="D836"/>
  <c r="D837"/>
  <c r="D838"/>
  <c r="D839"/>
  <c r="D840"/>
  <c r="D841"/>
  <c r="D842"/>
  <c r="D843"/>
  <c r="D844"/>
  <c r="D845"/>
  <c r="D846"/>
  <c r="D847"/>
  <c r="D848"/>
  <c r="D849"/>
  <c r="D850"/>
  <c r="D851"/>
  <c r="D852"/>
  <c r="D853"/>
  <c r="D854"/>
  <c r="D855"/>
  <c r="D856"/>
  <c r="D857"/>
  <c r="D858"/>
  <c r="D859"/>
  <c r="D860"/>
  <c r="D861"/>
  <c r="D862"/>
  <c r="D863"/>
  <c r="D864"/>
  <c r="D865"/>
  <c r="D866"/>
  <c r="D867"/>
  <c r="D868"/>
  <c r="D869"/>
  <c r="D870"/>
  <c r="D871"/>
  <c r="D872"/>
  <c r="D873"/>
  <c r="D874"/>
  <c r="D875"/>
  <c r="D876"/>
  <c r="D877"/>
  <c r="D878"/>
  <c r="D879"/>
  <c r="D880"/>
  <c r="D881"/>
  <c r="D882"/>
  <c r="D883"/>
  <c r="D884"/>
  <c r="D885"/>
  <c r="D886"/>
  <c r="D887"/>
  <c r="D888"/>
  <c r="D889"/>
  <c r="D890"/>
  <c r="D891"/>
  <c r="D892"/>
  <c r="D893"/>
  <c r="D894"/>
  <c r="D895"/>
  <c r="D896"/>
  <c r="D897"/>
  <c r="D898"/>
  <c r="D899"/>
  <c r="D900"/>
  <c r="D901"/>
  <c r="D902"/>
  <c r="D903"/>
  <c r="D904"/>
  <c r="D905"/>
  <c r="D906"/>
  <c r="D907"/>
  <c r="D908"/>
  <c r="D909"/>
  <c r="D910"/>
  <c r="D911"/>
  <c r="D912"/>
  <c r="D913"/>
  <c r="D914"/>
  <c r="D915"/>
  <c r="D916"/>
  <c r="D917"/>
  <c r="D918"/>
  <c r="D919"/>
  <c r="D920"/>
  <c r="D921"/>
  <c r="D922"/>
  <c r="D923"/>
  <c r="D924"/>
  <c r="D925"/>
  <c r="D926"/>
  <c r="D927"/>
  <c r="D928"/>
  <c r="D929"/>
  <c r="D930"/>
  <c r="D931"/>
  <c r="D932"/>
  <c r="D933"/>
  <c r="D934"/>
  <c r="D935"/>
  <c r="D936"/>
  <c r="D937"/>
  <c r="D938"/>
  <c r="D939"/>
  <c r="D940"/>
  <c r="D941"/>
  <c r="D942"/>
  <c r="D943"/>
  <c r="D944"/>
  <c r="D945"/>
  <c r="D946"/>
  <c r="D947"/>
  <c r="D948"/>
  <c r="D949"/>
  <c r="D950"/>
  <c r="D951"/>
  <c r="D952"/>
  <c r="D953"/>
  <c r="D954"/>
  <c r="D955"/>
  <c r="D956"/>
  <c r="D957"/>
  <c r="D958"/>
  <c r="D959"/>
  <c r="D960"/>
  <c r="D961"/>
  <c r="D962"/>
  <c r="D963"/>
  <c r="D964"/>
  <c r="D965"/>
  <c r="D966"/>
  <c r="D967"/>
  <c r="D968"/>
  <c r="D969"/>
  <c r="D970"/>
  <c r="D971"/>
  <c r="D972"/>
  <c r="D973"/>
  <c r="D974"/>
  <c r="D975"/>
  <c r="D976"/>
  <c r="D977"/>
  <c r="D978"/>
  <c r="D979"/>
  <c r="D980"/>
  <c r="D981"/>
  <c r="D982"/>
  <c r="D983"/>
  <c r="D984"/>
  <c r="D985"/>
  <c r="D986"/>
  <c r="D987"/>
  <c r="D988"/>
  <c r="D989"/>
  <c r="D990"/>
  <c r="D991"/>
  <c r="D992"/>
  <c r="D993"/>
  <c r="D994"/>
  <c r="D995"/>
  <c r="D996"/>
  <c r="D997"/>
  <c r="D998"/>
  <c r="D999"/>
  <c r="D1000"/>
  <c r="D1001"/>
  <c r="D1002"/>
  <c r="D1003"/>
  <c r="D1004"/>
  <c r="D1005"/>
  <c r="D1006"/>
  <c r="D1007"/>
  <c r="D1008"/>
  <c r="D1009"/>
  <c r="D1010"/>
  <c r="D1011"/>
  <c r="D1012"/>
  <c r="D1013"/>
  <c r="D1014"/>
  <c r="D1015"/>
  <c r="D1016"/>
  <c r="D1017"/>
  <c r="D1018"/>
  <c r="D1019"/>
  <c r="D1020"/>
  <c r="D1021"/>
  <c r="D1022"/>
  <c r="D1023"/>
  <c r="D1024"/>
  <c r="D1025"/>
  <c r="D1026"/>
  <c r="D1027"/>
  <c r="D1028"/>
  <c r="D1029"/>
  <c r="D1030"/>
  <c r="D1031"/>
  <c r="D1032"/>
  <c r="D1033"/>
  <c r="D1034"/>
  <c r="D1035"/>
  <c r="D1036"/>
  <c r="D1037"/>
  <c r="D1038"/>
  <c r="D1039"/>
  <c r="D1040"/>
  <c r="D1041"/>
  <c r="D1042"/>
  <c r="D1043"/>
  <c r="D1044"/>
  <c r="D1045"/>
  <c r="D1046"/>
  <c r="D1047"/>
  <c r="D1048"/>
  <c r="D1049"/>
  <c r="D1050"/>
  <c r="D1051"/>
  <c r="D1052"/>
  <c r="D1053"/>
  <c r="D1054"/>
  <c r="D1055"/>
  <c r="D1056"/>
  <c r="D1057"/>
  <c r="D1058"/>
  <c r="D1059"/>
  <c r="D1060"/>
  <c r="D1061"/>
  <c r="D1062"/>
  <c r="D1063"/>
  <c r="D1064"/>
  <c r="D1065"/>
  <c r="D1066"/>
  <c r="D1067"/>
  <c r="D1068"/>
  <c r="D1069"/>
  <c r="D1070"/>
  <c r="D1071"/>
  <c r="D1072"/>
  <c r="D1073"/>
  <c r="D1074"/>
  <c r="D1075"/>
  <c r="D1076"/>
  <c r="D1077"/>
  <c r="D1078"/>
  <c r="D1079"/>
  <c r="D1080"/>
  <c r="D1081"/>
  <c r="D1082"/>
  <c r="D1083"/>
  <c r="D1084"/>
  <c r="D1085"/>
  <c r="D1086"/>
  <c r="D1087"/>
  <c r="D1088"/>
  <c r="D1089"/>
  <c r="D1090"/>
  <c r="D1091"/>
  <c r="D1092"/>
  <c r="D1093"/>
  <c r="D1094"/>
  <c r="D1095"/>
  <c r="D1096"/>
  <c r="D1097"/>
  <c r="D1098"/>
  <c r="D1099"/>
  <c r="D1100"/>
  <c r="D1101"/>
  <c r="D1102"/>
  <c r="D1103"/>
  <c r="D1104"/>
  <c r="D1105"/>
  <c r="D1106"/>
  <c r="D1107"/>
  <c r="D1108"/>
  <c r="D1109"/>
  <c r="D1110"/>
  <c r="D1111"/>
  <c r="D1112"/>
  <c r="D1113"/>
  <c r="D1114"/>
  <c r="D1115"/>
  <c r="D1116"/>
  <c r="D1117"/>
  <c r="D1118"/>
  <c r="D1119"/>
  <c r="D1120"/>
  <c r="D1121"/>
  <c r="D1122"/>
  <c r="D1123"/>
  <c r="D1124"/>
  <c r="D1125"/>
  <c r="D1126"/>
  <c r="D1127"/>
  <c r="D1128"/>
  <c r="D1129"/>
  <c r="D1130"/>
  <c r="D1131"/>
  <c r="D1132"/>
  <c r="D1133"/>
  <c r="D1134"/>
  <c r="D1135"/>
  <c r="D1136"/>
  <c r="D1137"/>
  <c r="D1138"/>
  <c r="D1139"/>
  <c r="D1140"/>
  <c r="D1141"/>
  <c r="D1142"/>
  <c r="D1143"/>
  <c r="D1144"/>
  <c r="D1145"/>
  <c r="D1146"/>
  <c r="D1147"/>
  <c r="D1148"/>
  <c r="D1149"/>
  <c r="D1150"/>
  <c r="D1151"/>
  <c r="D1152"/>
  <c r="D1153"/>
  <c r="D1154"/>
  <c r="D1155"/>
  <c r="D1156"/>
  <c r="D1157"/>
  <c r="D1158"/>
  <c r="D1159"/>
  <c r="D1160"/>
  <c r="D1161"/>
  <c r="D1162"/>
  <c r="D1163"/>
  <c r="D1164"/>
  <c r="D1165"/>
  <c r="D1166"/>
  <c r="D1167"/>
  <c r="D1168"/>
  <c r="D1169"/>
  <c r="D1170"/>
  <c r="D1171"/>
  <c r="D1172"/>
  <c r="D1173"/>
  <c r="D1174"/>
  <c r="D1175"/>
  <c r="D1176"/>
  <c r="D1177"/>
  <c r="D1178"/>
  <c r="D1179"/>
  <c r="D1180"/>
  <c r="D1181"/>
  <c r="D1182"/>
  <c r="D1183"/>
  <c r="D1184"/>
  <c r="D1185"/>
  <c r="D1186"/>
  <c r="D1187"/>
  <c r="D1188"/>
  <c r="D1189"/>
  <c r="D1190"/>
  <c r="D1191"/>
  <c r="D1192"/>
  <c r="D1193"/>
  <c r="D1194"/>
  <c r="D1195"/>
  <c r="D1196"/>
  <c r="D1197"/>
  <c r="D1198"/>
  <c r="D1199"/>
  <c r="D1200"/>
  <c r="D1201"/>
  <c r="D1202"/>
  <c r="D1203"/>
  <c r="D1204"/>
  <c r="D1205"/>
  <c r="D1206"/>
  <c r="D1207"/>
  <c r="D1208"/>
  <c r="D1209"/>
  <c r="D1210"/>
  <c r="D1211"/>
  <c r="D1212"/>
  <c r="D1213"/>
  <c r="D1214"/>
  <c r="D1215"/>
  <c r="D1216"/>
  <c r="D1217"/>
  <c r="D1218"/>
  <c r="D1219"/>
  <c r="D1220"/>
  <c r="D1221"/>
  <c r="D1222"/>
  <c r="D1223"/>
  <c r="D1224"/>
  <c r="D1225"/>
  <c r="D1226"/>
  <c r="D1227"/>
  <c r="D1228"/>
  <c r="D1229"/>
  <c r="D1230"/>
  <c r="D1231"/>
  <c r="D1232"/>
  <c r="D1233"/>
  <c r="D1234"/>
  <c r="D1235"/>
  <c r="D1236"/>
  <c r="D1237"/>
  <c r="D1238"/>
  <c r="D1239"/>
  <c r="D1240"/>
  <c r="D1241"/>
  <c r="D1242"/>
  <c r="D1243"/>
  <c r="D1244"/>
  <c r="D1245"/>
  <c r="D1246"/>
  <c r="D1247"/>
  <c r="D1248"/>
  <c r="D1249"/>
  <c r="D1250"/>
  <c r="D1251"/>
  <c r="D1252"/>
  <c r="D1253"/>
  <c r="D1254"/>
  <c r="D1255"/>
  <c r="D1256"/>
  <c r="D1257"/>
  <c r="D1258"/>
  <c r="D1259"/>
  <c r="D1260"/>
  <c r="D1261"/>
  <c r="D1262"/>
  <c r="D1263"/>
  <c r="D1264"/>
  <c r="D1265"/>
  <c r="D1266"/>
  <c r="D1267"/>
  <c r="D1268"/>
  <c r="D1269"/>
  <c r="D1270"/>
  <c r="D1271"/>
  <c r="D1272"/>
  <c r="D1273"/>
  <c r="D1274"/>
  <c r="D1275"/>
  <c r="D1276"/>
  <c r="D1277"/>
  <c r="D1278"/>
  <c r="D1279"/>
  <c r="D1280"/>
  <c r="D1281"/>
  <c r="D1282"/>
  <c r="D1283"/>
  <c r="D1284"/>
  <c r="D1285"/>
  <c r="D1286"/>
  <c r="D1287"/>
  <c r="D1288"/>
  <c r="D1289"/>
  <c r="D1290"/>
  <c r="D1291"/>
  <c r="D1292"/>
  <c r="D1293"/>
  <c r="D1294"/>
  <c r="D1295"/>
  <c r="D1296"/>
  <c r="D1297"/>
  <c r="D1298"/>
  <c r="D1299"/>
  <c r="D1300"/>
  <c r="D1301"/>
  <c r="D1302"/>
  <c r="D1303"/>
  <c r="D1304"/>
  <c r="D1305"/>
  <c r="D1306"/>
  <c r="D1307"/>
  <c r="D1308"/>
  <c r="D1309"/>
  <c r="D1310"/>
  <c r="D1311"/>
  <c r="D1312"/>
  <c r="D1313"/>
  <c r="D1314"/>
  <c r="D1315"/>
  <c r="D1316"/>
  <c r="D1317"/>
  <c r="D1318"/>
  <c r="D1319"/>
  <c r="D1320"/>
  <c r="D1321"/>
  <c r="D1322"/>
  <c r="D1323"/>
  <c r="D1324"/>
  <c r="D1325"/>
  <c r="D1326"/>
  <c r="D1327"/>
  <c r="D1328"/>
  <c r="D1329"/>
  <c r="D1330"/>
  <c r="D1331"/>
  <c r="D1332"/>
  <c r="D1333"/>
  <c r="D1334"/>
  <c r="D1335"/>
  <c r="D1336"/>
  <c r="D1337"/>
  <c r="D1338"/>
  <c r="D1339"/>
  <c r="D1340"/>
  <c r="D1341"/>
  <c r="D1342"/>
  <c r="D1343"/>
  <c r="D1344"/>
  <c r="D1345"/>
  <c r="D1346"/>
  <c r="D1347"/>
  <c r="D1348"/>
  <c r="D1349"/>
  <c r="D1350"/>
  <c r="D1351"/>
  <c r="D1352"/>
  <c r="D1353"/>
  <c r="D1354"/>
  <c r="D1355"/>
  <c r="D1356"/>
  <c r="D1357"/>
  <c r="D1358"/>
  <c r="D1359"/>
  <c r="D1360"/>
  <c r="D1361"/>
  <c r="D1362"/>
  <c r="D1363"/>
  <c r="D1364"/>
  <c r="D1365"/>
  <c r="D1366"/>
  <c r="D1367"/>
  <c r="D1368"/>
  <c r="D1369"/>
  <c r="D1370"/>
  <c r="D1371"/>
  <c r="D1372"/>
  <c r="D1373"/>
  <c r="D1374"/>
  <c r="D1375"/>
  <c r="D1376"/>
  <c r="D1377"/>
  <c r="D1378"/>
  <c r="D1379"/>
  <c r="D1380"/>
  <c r="D1381"/>
  <c r="D1382"/>
  <c r="D1383"/>
  <c r="D1384"/>
  <c r="D1385"/>
  <c r="D1386"/>
  <c r="D1387"/>
  <c r="D1388"/>
  <c r="D1389"/>
  <c r="D1390"/>
  <c r="D1391"/>
  <c r="D1392"/>
  <c r="D1393"/>
  <c r="D1394"/>
  <c r="D1395"/>
  <c r="D1396"/>
  <c r="D1397"/>
  <c r="D1398"/>
  <c r="D1399"/>
  <c r="D1400"/>
  <c r="D1401"/>
  <c r="D1402"/>
  <c r="D1403"/>
  <c r="D1404"/>
  <c r="D1405"/>
  <c r="D1406"/>
  <c r="D1407"/>
  <c r="D1408"/>
  <c r="D1409"/>
  <c r="D1410"/>
  <c r="D1411"/>
  <c r="D1412"/>
  <c r="D1413"/>
  <c r="D1414"/>
  <c r="D1415"/>
  <c r="D1416"/>
  <c r="D1417"/>
  <c r="D1418"/>
  <c r="D1419"/>
  <c r="D1420"/>
  <c r="D1421"/>
  <c r="D1422"/>
  <c r="D1423"/>
  <c r="D1424"/>
  <c r="D1425"/>
  <c r="D1426"/>
  <c r="D1427"/>
  <c r="D1428"/>
  <c r="D1429"/>
  <c r="D1430"/>
  <c r="D1431"/>
  <c r="D1432"/>
  <c r="D1433"/>
  <c r="D1434"/>
  <c r="D1435"/>
  <c r="D1436"/>
  <c r="D1437"/>
  <c r="D1438"/>
  <c r="D1439"/>
  <c r="D1440"/>
  <c r="D1441"/>
  <c r="D1442"/>
  <c r="D1443"/>
  <c r="D1444"/>
  <c r="D1445"/>
  <c r="D1446"/>
  <c r="D1447"/>
  <c r="D1448"/>
  <c r="D1449"/>
  <c r="D1450"/>
  <c r="D1451"/>
  <c r="D1452"/>
  <c r="D1453"/>
  <c r="D1454"/>
  <c r="D1455"/>
  <c r="D1456"/>
  <c r="D1457"/>
  <c r="D1458"/>
  <c r="D1459"/>
  <c r="D1460"/>
  <c r="D1461"/>
  <c r="D1462"/>
  <c r="D1463"/>
  <c r="D1464"/>
  <c r="D1465"/>
  <c r="D1466"/>
  <c r="D1467"/>
  <c r="D1468"/>
  <c r="D1469"/>
  <c r="D1470"/>
  <c r="D1471"/>
  <c r="D1472"/>
  <c r="D1473"/>
  <c r="D1474"/>
  <c r="D1475"/>
  <c r="D1476"/>
  <c r="D1477"/>
  <c r="D1478"/>
  <c r="D1479"/>
  <c r="D1480"/>
  <c r="D1481"/>
  <c r="D1482"/>
  <c r="D1483"/>
  <c r="D1484"/>
  <c r="D1485"/>
  <c r="D1486"/>
  <c r="D1487"/>
  <c r="D1488"/>
  <c r="D1489"/>
  <c r="D1490"/>
  <c r="D1491"/>
  <c r="D1492"/>
  <c r="D1493"/>
  <c r="D1494"/>
  <c r="D1495"/>
  <c r="D1496"/>
  <c r="D1497"/>
  <c r="D1498"/>
  <c r="D1499"/>
  <c r="D1500"/>
  <c r="D1501"/>
  <c r="D1502"/>
  <c r="D1503"/>
  <c r="D1504"/>
  <c r="D1505"/>
  <c r="D1506"/>
  <c r="D1507"/>
  <c r="D1508"/>
  <c r="D1509"/>
  <c r="D1510"/>
  <c r="D1511"/>
  <c r="D1512"/>
  <c r="D1513"/>
  <c r="D1514"/>
  <c r="D1515"/>
  <c r="D1516"/>
  <c r="D1517"/>
  <c r="D1518"/>
  <c r="D1519"/>
  <c r="D1520"/>
  <c r="D1521"/>
  <c r="D1522"/>
  <c r="D1523"/>
  <c r="D1524"/>
  <c r="D1525"/>
  <c r="D1526"/>
  <c r="D1527"/>
  <c r="D1528"/>
  <c r="D1529"/>
  <c r="D1530"/>
  <c r="D1531"/>
  <c r="D1532"/>
  <c r="D1533"/>
  <c r="D1534"/>
  <c r="D1535"/>
  <c r="D1536"/>
  <c r="D1537"/>
  <c r="D1538"/>
  <c r="D1539"/>
  <c r="D1540"/>
  <c r="D1541"/>
  <c r="D1542"/>
  <c r="D1543"/>
  <c r="D1544"/>
  <c r="D1545"/>
  <c r="D1546"/>
  <c r="D1547"/>
  <c r="D1548"/>
  <c r="D1549"/>
  <c r="D1550"/>
  <c r="D1551"/>
  <c r="D1552"/>
  <c r="D1553"/>
  <c r="D1554"/>
  <c r="D1555"/>
  <c r="D1556"/>
  <c r="D1557"/>
  <c r="D1558"/>
  <c r="D1559"/>
  <c r="D1560"/>
  <c r="D1561"/>
  <c r="D1562"/>
  <c r="D1563"/>
  <c r="D1564"/>
  <c r="D1565"/>
  <c r="D1566"/>
  <c r="D1567"/>
  <c r="D1568"/>
  <c r="D1569"/>
  <c r="D1570"/>
  <c r="D1571"/>
  <c r="D1572"/>
  <c r="D1573"/>
  <c r="D1574"/>
  <c r="D1575"/>
  <c r="D1576"/>
  <c r="D1577"/>
  <c r="D1578"/>
  <c r="D1579"/>
  <c r="D1580"/>
  <c r="D1581"/>
  <c r="D1582"/>
  <c r="D1583"/>
  <c r="D1584"/>
  <c r="D1585"/>
  <c r="D1586"/>
  <c r="D1587"/>
  <c r="D1588"/>
  <c r="D1589"/>
  <c r="D1590"/>
  <c r="D1591"/>
  <c r="D1592"/>
  <c r="D1593"/>
  <c r="D1594"/>
  <c r="D1595"/>
  <c r="D1596"/>
  <c r="D1597"/>
  <c r="D1598"/>
  <c r="D1599"/>
  <c r="D1600"/>
  <c r="D1601"/>
  <c r="D1602"/>
  <c r="D1603"/>
  <c r="D1604"/>
  <c r="D1605"/>
  <c r="D1606"/>
  <c r="D1607"/>
  <c r="D1608"/>
  <c r="D1609"/>
  <c r="D1610"/>
  <c r="D1611"/>
  <c r="D1612"/>
  <c r="D1613"/>
  <c r="D1614"/>
  <c r="D1615"/>
  <c r="D1616"/>
  <c r="D1617"/>
  <c r="D1618"/>
  <c r="D1619"/>
  <c r="D1620"/>
  <c r="D1621"/>
  <c r="D1622"/>
  <c r="D1623"/>
  <c r="D1624"/>
  <c r="D1625"/>
  <c r="D1626"/>
  <c r="D1627"/>
  <c r="D1628"/>
  <c r="D1629"/>
  <c r="D1630"/>
  <c r="D1631"/>
  <c r="D1632"/>
  <c r="D1633"/>
  <c r="D1634"/>
  <c r="D1635"/>
  <c r="D1636"/>
  <c r="D1637"/>
  <c r="D1638"/>
  <c r="D1639"/>
  <c r="D1640"/>
  <c r="D1641"/>
  <c r="D1642"/>
  <c r="D1643"/>
  <c r="D1644"/>
  <c r="D1645"/>
  <c r="D1646"/>
  <c r="D1647"/>
  <c r="D1648"/>
  <c r="D1649"/>
  <c r="D1650"/>
  <c r="D1651"/>
  <c r="D1652"/>
  <c r="D1653"/>
  <c r="D1654"/>
  <c r="D1655"/>
  <c r="D1656"/>
  <c r="D1657"/>
  <c r="D1658"/>
  <c r="D1659"/>
  <c r="D1660"/>
  <c r="D1661"/>
  <c r="D1662"/>
  <c r="D1663"/>
  <c r="D1664"/>
  <c r="D1665"/>
  <c r="D1666"/>
  <c r="D1667"/>
  <c r="D1668"/>
  <c r="D1669"/>
  <c r="D1670"/>
  <c r="D1671"/>
  <c r="D1672"/>
  <c r="D1673"/>
  <c r="D1674"/>
  <c r="D1675"/>
  <c r="D1676"/>
  <c r="D1677"/>
  <c r="D1678"/>
  <c r="D1679"/>
  <c r="D1680"/>
  <c r="D1681"/>
  <c r="D1682"/>
  <c r="D1683"/>
  <c r="D1684"/>
  <c r="D1685"/>
  <c r="D1686"/>
  <c r="D1687"/>
  <c r="D1688"/>
  <c r="D1689"/>
  <c r="D1690"/>
  <c r="D1691"/>
  <c r="D1692"/>
  <c r="D1693"/>
  <c r="D1694"/>
  <c r="D1695"/>
  <c r="D1696"/>
  <c r="D1697"/>
  <c r="D1698"/>
  <c r="D1699"/>
  <c r="D1700"/>
  <c r="D1701"/>
  <c r="D1702"/>
  <c r="D1703"/>
  <c r="D1704"/>
  <c r="D1705"/>
  <c r="D1706"/>
  <c r="D1707"/>
  <c r="D1708"/>
  <c r="D1709"/>
  <c r="D1710"/>
  <c r="D1711"/>
  <c r="D1712"/>
  <c r="D1713"/>
  <c r="D1714"/>
  <c r="D1715"/>
  <c r="D1716"/>
  <c r="D1717"/>
  <c r="D1718"/>
  <c r="D1719"/>
  <c r="D1720"/>
  <c r="D1721"/>
  <c r="D1722"/>
  <c r="D1723"/>
  <c r="D1724"/>
  <c r="D1725"/>
  <c r="D1726"/>
  <c r="D1727"/>
  <c r="D1728"/>
  <c r="D1729"/>
  <c r="D1730"/>
  <c r="D1731"/>
  <c r="D1732"/>
  <c r="D1733"/>
  <c r="D1734"/>
  <c r="D1735"/>
  <c r="D1736"/>
  <c r="D1737"/>
  <c r="D1738"/>
  <c r="D1739"/>
  <c r="D1740"/>
  <c r="D1741"/>
  <c r="D1742"/>
  <c r="D1743"/>
  <c r="D1744"/>
  <c r="D1745"/>
  <c r="D1746"/>
  <c r="D1747"/>
  <c r="D1748"/>
  <c r="D1749"/>
  <c r="D1750"/>
  <c r="D1751"/>
  <c r="D1752"/>
  <c r="D1753"/>
  <c r="D1754"/>
  <c r="D1755"/>
  <c r="D1756"/>
  <c r="D1757"/>
  <c r="D1758"/>
  <c r="D1759"/>
  <c r="D1760"/>
  <c r="D1761"/>
  <c r="D1762"/>
  <c r="D1763"/>
  <c r="D1764"/>
  <c r="D1765"/>
  <c r="D1766"/>
  <c r="D1767"/>
  <c r="D1768"/>
  <c r="D1769"/>
  <c r="D1770"/>
  <c r="D1771"/>
  <c r="D1772"/>
  <c r="D1773"/>
  <c r="D1774"/>
  <c r="D1775"/>
  <c r="D1776"/>
  <c r="D1777"/>
  <c r="D1778"/>
  <c r="D1779"/>
  <c r="D1780"/>
  <c r="D1781"/>
  <c r="D1782"/>
  <c r="D1783"/>
  <c r="D1784"/>
  <c r="D1785"/>
  <c r="D1786"/>
  <c r="D1787"/>
  <c r="D1788"/>
  <c r="D1789"/>
  <c r="D1790"/>
  <c r="D1791"/>
  <c r="D1792"/>
  <c r="D1793"/>
  <c r="D1794"/>
  <c r="D1795"/>
  <c r="D1796"/>
  <c r="D1797"/>
  <c r="D1798"/>
  <c r="D1799"/>
  <c r="D1800"/>
  <c r="D1801"/>
  <c r="D1802"/>
  <c r="D1803"/>
  <c r="D1804"/>
  <c r="D1805"/>
  <c r="D1806"/>
  <c r="D1807"/>
  <c r="D1808"/>
  <c r="D1809"/>
  <c r="D1810"/>
  <c r="D1811"/>
  <c r="D1812"/>
  <c r="D1813"/>
  <c r="D1814"/>
  <c r="D1815"/>
  <c r="D1816"/>
  <c r="D1817"/>
  <c r="D1818"/>
  <c r="D1819"/>
  <c r="D1820"/>
  <c r="D1821"/>
  <c r="D1822"/>
  <c r="D1823"/>
  <c r="D1824"/>
  <c r="D1825"/>
  <c r="D1826"/>
  <c r="D1827"/>
  <c r="D1828"/>
  <c r="D1829"/>
  <c r="D1830"/>
  <c r="D1831"/>
  <c r="D1832"/>
  <c r="D1833"/>
  <c r="D1834"/>
  <c r="D1835"/>
  <c r="D1836"/>
  <c r="D1837"/>
  <c r="D1838"/>
  <c r="D1839"/>
  <c r="D1840"/>
  <c r="D1841"/>
  <c r="D1842"/>
  <c r="D1843"/>
  <c r="D1844"/>
  <c r="D1845"/>
  <c r="D1846"/>
  <c r="D1847"/>
  <c r="D1848"/>
  <c r="D1849"/>
  <c r="D1850"/>
  <c r="D1851"/>
  <c r="D1852"/>
  <c r="D1853"/>
  <c r="D1854"/>
  <c r="D1855"/>
  <c r="D1856"/>
  <c r="D1857"/>
  <c r="D1858"/>
  <c r="D1859"/>
  <c r="D1860"/>
  <c r="D1861"/>
  <c r="D1862"/>
  <c r="D1863"/>
  <c r="D1864"/>
  <c r="D1865"/>
  <c r="D1866"/>
  <c r="D1867"/>
  <c r="D1868"/>
  <c r="D1869"/>
  <c r="D1870"/>
  <c r="D1871"/>
  <c r="D1872"/>
  <c r="D1873"/>
  <c r="D1874"/>
  <c r="D1875"/>
  <c r="D1876"/>
  <c r="D1877"/>
  <c r="D1878"/>
  <c r="D1879"/>
  <c r="D1880"/>
  <c r="D1881"/>
  <c r="D1882"/>
  <c r="D1883"/>
  <c r="D1884"/>
  <c r="D1885"/>
  <c r="D1886"/>
  <c r="D1887"/>
  <c r="D1888"/>
  <c r="D1889"/>
  <c r="D1890"/>
  <c r="D1891"/>
  <c r="D1892"/>
  <c r="D1893"/>
  <c r="D1894"/>
  <c r="D1895"/>
  <c r="D1896"/>
  <c r="D1897"/>
  <c r="D1898"/>
  <c r="D1899"/>
  <c r="D1900"/>
  <c r="D1901"/>
  <c r="D1902"/>
  <c r="D1903"/>
  <c r="D1904"/>
  <c r="D1905"/>
  <c r="D1906"/>
  <c r="D1907"/>
  <c r="D1908"/>
  <c r="D1909"/>
  <c r="D1910"/>
  <c r="D1911"/>
  <c r="D1912"/>
  <c r="D1913"/>
  <c r="D1914"/>
  <c r="D1915"/>
  <c r="D1916"/>
  <c r="D1917"/>
  <c r="D1918"/>
  <c r="D1919"/>
  <c r="D1920"/>
  <c r="D1921"/>
  <c r="D1922"/>
  <c r="D1923"/>
  <c r="D1924"/>
  <c r="D1925"/>
  <c r="D1926"/>
  <c r="D1927"/>
  <c r="D1928"/>
  <c r="D1929"/>
  <c r="D1930"/>
  <c r="D1931"/>
  <c r="D1932"/>
  <c r="D1933"/>
  <c r="D1934"/>
  <c r="D1935"/>
  <c r="D1936"/>
  <c r="D1937"/>
  <c r="D1938"/>
  <c r="D1939"/>
  <c r="D1940"/>
  <c r="D1941"/>
  <c r="D1942"/>
  <c r="D1943"/>
  <c r="D1944"/>
  <c r="D1945"/>
  <c r="D1946"/>
  <c r="D1947"/>
  <c r="D1948"/>
  <c r="D1949"/>
  <c r="D1950"/>
  <c r="D1951"/>
  <c r="D1952"/>
  <c r="D1953"/>
  <c r="D1954"/>
  <c r="D1955"/>
  <c r="D1956"/>
  <c r="D1957"/>
  <c r="D1958"/>
  <c r="D1959"/>
  <c r="D1960"/>
  <c r="D1961"/>
  <c r="D1962"/>
  <c r="D1963"/>
  <c r="D1964"/>
  <c r="D1965"/>
  <c r="D1966"/>
  <c r="D1967"/>
  <c r="D1968"/>
  <c r="D1969"/>
  <c r="D1970"/>
  <c r="D1971"/>
  <c r="D1972"/>
  <c r="D1973"/>
  <c r="D1974"/>
  <c r="D1975"/>
  <c r="D1976"/>
  <c r="D1977"/>
  <c r="D1978"/>
  <c r="D1979"/>
  <c r="D1980"/>
  <c r="D1981"/>
  <c r="D1982"/>
  <c r="D1983"/>
  <c r="D1984"/>
  <c r="D1985"/>
  <c r="D1986"/>
  <c r="D1987"/>
  <c r="D1988"/>
  <c r="D1989"/>
  <c r="D1990"/>
  <c r="D1991"/>
  <c r="D1992"/>
  <c r="D1993"/>
  <c r="D1994"/>
  <c r="D1995"/>
  <c r="D1996"/>
  <c r="D1997"/>
  <c r="D1998"/>
  <c r="D1999"/>
  <c r="D2000"/>
  <c r="D2001"/>
  <c r="D2002"/>
  <c r="D2003"/>
  <c r="D2004"/>
  <c r="D2005"/>
  <c r="D2006"/>
  <c r="D2007"/>
  <c r="D2008"/>
  <c r="D2009"/>
  <c r="D2010"/>
  <c r="D2011"/>
  <c r="D2012"/>
  <c r="D2013"/>
  <c r="D2014"/>
  <c r="D2015"/>
  <c r="D2016"/>
  <c r="D2017"/>
  <c r="D2018"/>
  <c r="D2019"/>
  <c r="D2020"/>
  <c r="D2021"/>
  <c r="D2022"/>
  <c r="D2023"/>
  <c r="D2024"/>
  <c r="D2025"/>
  <c r="D2026"/>
  <c r="D2027"/>
  <c r="D2028"/>
  <c r="D2029"/>
  <c r="D2030"/>
  <c r="D2031"/>
  <c r="D2032"/>
  <c r="D2033"/>
  <c r="D2034"/>
  <c r="D2035"/>
  <c r="D2036"/>
  <c r="D2037"/>
  <c r="D2038"/>
  <c r="D2039"/>
  <c r="D2040"/>
  <c r="D2041"/>
  <c r="D2042"/>
  <c r="D2043"/>
  <c r="D2044"/>
  <c r="D2045"/>
  <c r="D2046"/>
  <c r="D2047"/>
  <c r="D2048"/>
  <c r="D2049"/>
  <c r="D2050"/>
  <c r="D2051"/>
  <c r="D2052"/>
  <c r="D2053"/>
  <c r="D2054"/>
  <c r="D2055"/>
  <c r="D2056"/>
  <c r="D2057"/>
  <c r="D2058"/>
  <c r="D2059"/>
  <c r="D2060"/>
  <c r="D2061"/>
  <c r="D2062"/>
  <c r="D2063"/>
  <c r="D2064"/>
  <c r="D2065"/>
  <c r="D2066"/>
  <c r="D2067"/>
  <c r="D2068"/>
  <c r="D2069"/>
  <c r="D2070"/>
  <c r="D2071"/>
  <c r="D3"/>
  <c r="E2082" l="1"/>
  <c r="E2083"/>
  <c r="E2094"/>
  <c r="E2092"/>
  <c r="E2090"/>
  <c r="E2088"/>
  <c r="E2086"/>
  <c r="E2084"/>
  <c r="E2095"/>
  <c r="E2093"/>
  <c r="E2091"/>
  <c r="E2089"/>
  <c r="E2087"/>
  <c r="E2085"/>
  <c r="I2074"/>
  <c r="P2074"/>
  <c r="L2074"/>
  <c r="G2081" l="1"/>
  <c r="G2082"/>
  <c r="G2083"/>
  <c r="G2080"/>
  <c r="E2097"/>
  <c r="L2075"/>
  <c r="G2084" l="1"/>
</calcChain>
</file>

<file path=xl/sharedStrings.xml><?xml version="1.0" encoding="utf-8"?>
<sst xmlns="http://schemas.openxmlformats.org/spreadsheetml/2006/main" count="184" uniqueCount="156">
  <si>
    <t>Lea</t>
  </si>
  <si>
    <t>Typeid</t>
  </si>
  <si>
    <t>Total</t>
  </si>
  <si>
    <t>Officials, Administrators, Managers</t>
  </si>
  <si>
    <t>Principals</t>
  </si>
  <si>
    <t>Assistant Principals, Teaching</t>
  </si>
  <si>
    <t>Assistant Principals, Non-Teaching</t>
  </si>
  <si>
    <t>Elementry Teachers</t>
  </si>
  <si>
    <t>Secondary Teachers</t>
  </si>
  <si>
    <t>Other Teachers</t>
  </si>
  <si>
    <t>Guidence Personnel</t>
  </si>
  <si>
    <t>Psychology Personnel</t>
  </si>
  <si>
    <t>Media Cordinators and Audio Visual</t>
  </si>
  <si>
    <t>Consultants and Supervisors of Instructions</t>
  </si>
  <si>
    <t>Other Professional Staff</t>
  </si>
  <si>
    <t>Teacher Assistants</t>
  </si>
  <si>
    <t>Technicians</t>
  </si>
  <si>
    <t>Clerks/Secretaries</t>
  </si>
  <si>
    <t>Service Workers</t>
  </si>
  <si>
    <t>Skilled Crafts</t>
  </si>
  <si>
    <t>Laborers Unskilled</t>
  </si>
  <si>
    <t>Job Titles</t>
  </si>
  <si>
    <t>LEA Name</t>
  </si>
  <si>
    <t>Asheville City</t>
  </si>
  <si>
    <t>Bladen Co</t>
  </si>
  <si>
    <t>Buncombe Co</t>
  </si>
  <si>
    <t>Burke Co</t>
  </si>
  <si>
    <t>Cabarrus Co</t>
  </si>
  <si>
    <t>Camden Co</t>
  </si>
  <si>
    <t>Carteret Co</t>
  </si>
  <si>
    <t>Caswell Co</t>
  </si>
  <si>
    <t>Catawba Co</t>
  </si>
  <si>
    <t>Cherokee Co</t>
  </si>
  <si>
    <t>Cleveland Co</t>
  </si>
  <si>
    <t>Clinton City</t>
  </si>
  <si>
    <t>Columbus Co</t>
  </si>
  <si>
    <t>Craven Co</t>
  </si>
  <si>
    <t>Cumberland Co</t>
  </si>
  <si>
    <t>Currituck Co</t>
  </si>
  <si>
    <t>Dare Co</t>
  </si>
  <si>
    <t>Davidson Co</t>
  </si>
  <si>
    <t>Davie Co</t>
  </si>
  <si>
    <t>Duplin Co</t>
  </si>
  <si>
    <t>Durham Co</t>
  </si>
  <si>
    <t>Elkin City</t>
  </si>
  <si>
    <t>Forsyth Co</t>
  </si>
  <si>
    <t>Gaston Co</t>
  </si>
  <si>
    <t>Gates Co</t>
  </si>
  <si>
    <t>Graham Co</t>
  </si>
  <si>
    <t>Halifax Co</t>
  </si>
  <si>
    <t>Harnett Co</t>
  </si>
  <si>
    <t>Haywood Co</t>
  </si>
  <si>
    <t>Henderson Co</t>
  </si>
  <si>
    <t>Hertford Co</t>
  </si>
  <si>
    <t>Hickory City</t>
  </si>
  <si>
    <t>Hoke Co</t>
  </si>
  <si>
    <t>Hyde Co</t>
  </si>
  <si>
    <t>Jackson Co</t>
  </si>
  <si>
    <t>Johnston Co</t>
  </si>
  <si>
    <t>Jones Co</t>
  </si>
  <si>
    <t>Lee Co</t>
  </si>
  <si>
    <t>Lenoir Co</t>
  </si>
  <si>
    <t>Lexington City</t>
  </si>
  <si>
    <t>Lincoln Co</t>
  </si>
  <si>
    <t>Macon Co</t>
  </si>
  <si>
    <t>Martin Co</t>
  </si>
  <si>
    <t>McDowell Co</t>
  </si>
  <si>
    <t>Mecklenburg Co</t>
  </si>
  <si>
    <t>Mitchell Co</t>
  </si>
  <si>
    <t>New Hanover Co</t>
  </si>
  <si>
    <t>Northampton Co</t>
  </si>
  <si>
    <t>Onslow Co</t>
  </si>
  <si>
    <t>Orange Co</t>
  </si>
  <si>
    <t>Pamlico Co</t>
  </si>
  <si>
    <t>Pasquotank Co</t>
  </si>
  <si>
    <t>Pender Co</t>
  </si>
  <si>
    <t>Perquimans Co</t>
  </si>
  <si>
    <t>Person Co</t>
  </si>
  <si>
    <t>Pitt Co</t>
  </si>
  <si>
    <t>Polk Co</t>
  </si>
  <si>
    <t>Randolph Co</t>
  </si>
  <si>
    <t>Robeson Co</t>
  </si>
  <si>
    <t>Rockingham Co</t>
  </si>
  <si>
    <t>Rutherford Co</t>
  </si>
  <si>
    <t>Scotland Co</t>
  </si>
  <si>
    <t>Stanly Co</t>
  </si>
  <si>
    <t>Surry Co</t>
  </si>
  <si>
    <t>Swain Co</t>
  </si>
  <si>
    <t>Thomasville City</t>
  </si>
  <si>
    <t>Union Co</t>
  </si>
  <si>
    <t>Vance Co</t>
  </si>
  <si>
    <t>Wake Co</t>
  </si>
  <si>
    <t>Warren Co</t>
  </si>
  <si>
    <t>Washington Co</t>
  </si>
  <si>
    <t>Watauga Co</t>
  </si>
  <si>
    <t>Weldon City</t>
  </si>
  <si>
    <t>Whiteville City</t>
  </si>
  <si>
    <t>Wilkes Co</t>
  </si>
  <si>
    <t>Wilson Co</t>
  </si>
  <si>
    <t xml:space="preserve">Yancey Co </t>
  </si>
  <si>
    <t>Alamance Co</t>
  </si>
  <si>
    <t>Alexander Co</t>
  </si>
  <si>
    <t>Alleghany Co</t>
  </si>
  <si>
    <t>Anson Co</t>
  </si>
  <si>
    <t>Ashe Co</t>
  </si>
  <si>
    <t>Avery Co</t>
  </si>
  <si>
    <t>Beaufort Co</t>
  </si>
  <si>
    <t>Bertie Co</t>
  </si>
  <si>
    <t>Brunswick co</t>
  </si>
  <si>
    <t>Kannapolis Co</t>
  </si>
  <si>
    <t>Caldwell Co</t>
  </si>
  <si>
    <t>Newton-Conover City</t>
  </si>
  <si>
    <t>Chatham Co</t>
  </si>
  <si>
    <t>Chowan Co</t>
  </si>
  <si>
    <t>Clay Co</t>
  </si>
  <si>
    <t>Edgecombe Co</t>
  </si>
  <si>
    <t>Franklin Co</t>
  </si>
  <si>
    <t>Roanoke Rapids City</t>
  </si>
  <si>
    <t>Iredell Co</t>
  </si>
  <si>
    <t>Mooresville Co</t>
  </si>
  <si>
    <t>Madison Co</t>
  </si>
  <si>
    <t>Montgomery Co</t>
  </si>
  <si>
    <t>Moore Co</t>
  </si>
  <si>
    <t>Nash Co</t>
  </si>
  <si>
    <t>Chappell Hill - Carrboro City</t>
  </si>
  <si>
    <t>Asheboro City</t>
  </si>
  <si>
    <t>Richmond Co</t>
  </si>
  <si>
    <t>Rowan Co</t>
  </si>
  <si>
    <t>Smapson Co</t>
  </si>
  <si>
    <t>Mount Airy City</t>
  </si>
  <si>
    <t>Tansylvania Co</t>
  </si>
  <si>
    <t>Tyrekk Co</t>
  </si>
  <si>
    <t>Wayne Co</t>
  </si>
  <si>
    <t>Yadkin Co</t>
  </si>
  <si>
    <t>State 2012</t>
  </si>
  <si>
    <t>State 2011</t>
  </si>
  <si>
    <t>Federal 2012</t>
  </si>
  <si>
    <t>Federal 2011</t>
  </si>
  <si>
    <t>Local 2012</t>
  </si>
  <si>
    <t>Local 2011</t>
  </si>
  <si>
    <t>Total 2012</t>
  </si>
  <si>
    <t>Total 2011</t>
  </si>
  <si>
    <t>Total Change:</t>
  </si>
  <si>
    <t>% Change:</t>
  </si>
  <si>
    <t>Admin</t>
  </si>
  <si>
    <t>Teachers</t>
  </si>
  <si>
    <t>Professionals</t>
  </si>
  <si>
    <t>Others</t>
  </si>
  <si>
    <t>Fed Change</t>
  </si>
  <si>
    <t>State Change</t>
  </si>
  <si>
    <t>Local Change</t>
  </si>
  <si>
    <t>Job  Change</t>
  </si>
  <si>
    <t>Data Validations</t>
  </si>
  <si>
    <t>Job Losses by Category</t>
  </si>
  <si>
    <t>Please Note: 2012 school personnel figures are from preliminary data submitted by LEAs to DPI. The data has not been validated.</t>
  </si>
  <si>
    <t>Source:  2011 School Personnel Data (Raw Data), obtained by public information request.  2012 Data Source, “Statistical Profile Online”</t>
  </si>
</sst>
</file>

<file path=xl/styles.xml><?xml version="1.0" encoding="utf-8"?>
<styleSheet xmlns="http://schemas.openxmlformats.org/spreadsheetml/2006/main">
  <numFmts count="1">
    <numFmt numFmtId="164" formatCode="###0;###0"/>
  </numFmts>
  <fonts count="20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rgb="FFFF0000"/>
      <name val="Times New Roman"/>
      <family val="1"/>
    </font>
    <font>
      <sz val="10"/>
      <color rgb="FF00B050"/>
      <name val="Times New Roman"/>
      <family val="1"/>
    </font>
    <font>
      <b/>
      <sz val="10"/>
      <color theme="3" tint="-0.249977111117893"/>
      <name val="Times New Roman"/>
      <family val="1"/>
    </font>
    <font>
      <b/>
      <sz val="10"/>
      <color rgb="FF00B050"/>
      <name val="Times New Roman"/>
      <family val="1"/>
    </font>
    <font>
      <b/>
      <sz val="10"/>
      <color rgb="FFC00000"/>
      <name val="Times New Roman"/>
      <family val="1"/>
    </font>
    <font>
      <b/>
      <sz val="10"/>
      <color rgb="FF7030A0"/>
      <name val="Times New Roman"/>
      <family val="1"/>
    </font>
    <font>
      <b/>
      <u/>
      <sz val="12"/>
      <color rgb="FF000000"/>
      <name val="Times New Roman"/>
      <family val="1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u/>
      <sz val="12"/>
      <name val="Times New Roman"/>
      <family val="1"/>
    </font>
    <font>
      <sz val="10"/>
      <name val="Times New Roman"/>
      <family val="1"/>
    </font>
    <font>
      <b/>
      <u/>
      <sz val="10"/>
      <color rgb="FF000000"/>
      <name val="Times New Roman"/>
      <family val="1"/>
    </font>
    <font>
      <u/>
      <sz val="10"/>
      <color theme="10"/>
      <name val="Times New Roman"/>
      <family val="1"/>
    </font>
    <font>
      <b/>
      <sz val="11"/>
      <color rgb="FFFF0000"/>
      <name val="Calibri"/>
      <family val="2"/>
    </font>
    <font>
      <b/>
      <u/>
      <sz val="10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6" tint="0.39997558519241921"/>
        <bgColor indexed="65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2" fillId="5" borderId="0" applyNumberFormat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</cellStyleXfs>
  <cellXfs count="45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164" fontId="2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0" fontId="0" fillId="4" borderId="0" xfId="0" applyFont="1" applyFill="1"/>
    <xf numFmtId="0" fontId="0" fillId="0" borderId="0" xfId="0" applyFont="1"/>
    <xf numFmtId="0" fontId="3" fillId="4" borderId="0" xfId="0" applyFont="1" applyFill="1"/>
    <xf numFmtId="0" fontId="3" fillId="0" borderId="0" xfId="0" applyFont="1"/>
    <xf numFmtId="1" fontId="3" fillId="0" borderId="0" xfId="0" applyNumberFormat="1" applyFont="1" applyFill="1" applyBorder="1" applyAlignment="1">
      <alignment horizontal="right" vertical="top"/>
    </xf>
    <xf numFmtId="1" fontId="0" fillId="0" borderId="0" xfId="0" applyNumberFormat="1" applyAlignment="1">
      <alignment horizontal="center"/>
    </xf>
    <xf numFmtId="1" fontId="0" fillId="0" borderId="0" xfId="0" applyNumberForma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Fill="1" applyBorder="1" applyAlignment="1">
      <alignment horizontal="center" vertical="top"/>
    </xf>
    <xf numFmtId="1" fontId="6" fillId="0" borderId="0" xfId="0" applyNumberFormat="1" applyFont="1" applyAlignment="1">
      <alignment horizontal="center"/>
    </xf>
    <xf numFmtId="1" fontId="1" fillId="3" borderId="0" xfId="2" applyNumberFormat="1" applyBorder="1" applyAlignment="1">
      <alignment horizontal="center" vertical="top" wrapText="1"/>
    </xf>
    <xf numFmtId="1" fontId="1" fillId="3" borderId="0" xfId="2" applyNumberFormat="1" applyBorder="1" applyAlignment="1">
      <alignment horizontal="center" vertical="top"/>
    </xf>
    <xf numFmtId="1" fontId="1" fillId="2" borderId="0" xfId="1" applyNumberFormat="1" applyAlignment="1">
      <alignment horizontal="center"/>
    </xf>
    <xf numFmtId="0" fontId="7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center" vertical="top"/>
    </xf>
    <xf numFmtId="1" fontId="11" fillId="0" borderId="0" xfId="0" applyNumberFormat="1" applyFont="1" applyFill="1" applyBorder="1" applyAlignment="1">
      <alignment horizontal="center" vertical="top"/>
    </xf>
    <xf numFmtId="1" fontId="11" fillId="0" borderId="0" xfId="0" applyNumberFormat="1" applyFont="1" applyAlignment="1">
      <alignment horizontal="center"/>
    </xf>
    <xf numFmtId="1" fontId="13" fillId="5" borderId="0" xfId="3" applyNumberFormat="1" applyFont="1" applyAlignment="1">
      <alignment horizontal="center"/>
    </xf>
    <xf numFmtId="1" fontId="15" fillId="0" borderId="0" xfId="0" applyNumberFormat="1" applyFont="1" applyAlignment="1">
      <alignment horizontal="center"/>
    </xf>
    <xf numFmtId="0" fontId="16" fillId="0" borderId="0" xfId="0" applyFont="1" applyFill="1" applyBorder="1" applyAlignment="1">
      <alignment horizontal="left" vertical="top"/>
    </xf>
    <xf numFmtId="1" fontId="14" fillId="0" borderId="0" xfId="0" applyNumberFormat="1" applyFont="1" applyAlignment="1">
      <alignment horizontal="center"/>
    </xf>
    <xf numFmtId="1" fontId="3" fillId="0" borderId="0" xfId="0" applyNumberFormat="1" applyFont="1" applyFill="1" applyBorder="1" applyAlignment="1">
      <alignment horizontal="center" vertical="top"/>
    </xf>
    <xf numFmtId="1" fontId="7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/>
    </xf>
    <xf numFmtId="1" fontId="16" fillId="0" borderId="0" xfId="0" applyNumberFormat="1" applyFont="1" applyAlignment="1">
      <alignment horizontal="center"/>
    </xf>
    <xf numFmtId="10" fontId="5" fillId="0" borderId="0" xfId="0" applyNumberFormat="1" applyFont="1" applyFill="1" applyBorder="1" applyAlignment="1">
      <alignment horizontal="center" vertical="top"/>
    </xf>
    <xf numFmtId="10" fontId="6" fillId="0" borderId="0" xfId="0" applyNumberFormat="1" applyFont="1" applyAlignment="1">
      <alignment horizontal="center"/>
    </xf>
    <xf numFmtId="10" fontId="15" fillId="0" borderId="0" xfId="0" applyNumberFormat="1" applyFont="1" applyAlignment="1">
      <alignment horizontal="center"/>
    </xf>
    <xf numFmtId="10" fontId="3" fillId="0" borderId="0" xfId="0" applyNumberFormat="1" applyFont="1" applyFill="1" applyBorder="1" applyAlignment="1">
      <alignment horizontal="right" vertical="top"/>
    </xf>
    <xf numFmtId="10" fontId="5" fillId="0" borderId="0" xfId="0" applyNumberFormat="1" applyFont="1" applyAlignment="1">
      <alignment horizontal="center"/>
    </xf>
    <xf numFmtId="10" fontId="0" fillId="0" borderId="0" xfId="0" applyNumberForma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top"/>
    </xf>
    <xf numFmtId="0" fontId="19" fillId="0" borderId="0" xfId="4" applyFont="1" applyFill="1" applyBorder="1" applyAlignment="1" applyProtection="1">
      <alignment horizontal="center" vertical="top"/>
    </xf>
    <xf numFmtId="0" fontId="13" fillId="5" borderId="0" xfId="3" applyNumberFormat="1" applyFont="1" applyBorder="1" applyAlignment="1">
      <alignment horizontal="center" vertical="top"/>
    </xf>
  </cellXfs>
  <cellStyles count="5">
    <cellStyle name="20% - Accent3" xfId="1" builtinId="38"/>
    <cellStyle name="40% - Accent3" xfId="2" builtinId="39"/>
    <cellStyle name="60% - Accent3" xfId="3" builtinId="40"/>
    <cellStyle name="Hyperlink" xfId="4" builtinId="8"/>
    <cellStyle name="Normal" xfId="0" builtinId="0"/>
  </cellStyles>
  <dxfs count="0"/>
  <tableStyles count="2" defaultTableStyle="TableStyleMedium9" defaultPivotStyle="PivotStyleLight16">
    <tableStyle name="PivotTable Style 1" table="0" count="0"/>
    <tableStyle name="Table Style 1" pivot="0" count="0"/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pps.schools.nc.gov/pls/apex/f?p=1:1:14242260837210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2098"/>
  <sheetViews>
    <sheetView tabSelected="1" workbookViewId="0">
      <pane ySplit="2" topLeftCell="A2070" activePane="bottomLeft" state="frozen"/>
      <selection pane="bottomLeft" activeCell="F2095" sqref="F2095"/>
    </sheetView>
  </sheetViews>
  <sheetFormatPr defaultRowHeight="12.75"/>
  <cols>
    <col min="1" max="1" width="5.5" style="1" customWidth="1"/>
    <col min="2" max="2" width="20.33203125" style="1" customWidth="1"/>
    <col min="3" max="3" width="8.33203125" style="1" customWidth="1"/>
    <col min="4" max="4" width="43.5" style="1" customWidth="1"/>
    <col min="5" max="5" width="18" style="10" customWidth="1"/>
    <col min="6" max="6" width="22.6640625" style="9" customWidth="1"/>
    <col min="7" max="7" width="16.33203125" style="26" bestFit="1" customWidth="1"/>
    <col min="8" max="8" width="17.83203125" style="10" customWidth="1"/>
    <col min="9" max="10" width="18" style="9" customWidth="1"/>
    <col min="11" max="11" width="18" style="10" customWidth="1"/>
    <col min="12" max="12" width="15.33203125" style="9" customWidth="1"/>
    <col min="13" max="13" width="17.33203125" style="9" customWidth="1"/>
    <col min="14" max="14" width="15.33203125" style="10" customWidth="1"/>
    <col min="15" max="15" width="13.83203125" style="9" customWidth="1"/>
    <col min="16" max="16" width="15.1640625" style="10" customWidth="1"/>
    <col min="17" max="16384" width="9.33203125" style="1"/>
  </cols>
  <sheetData>
    <row r="1" spans="1:16" ht="15">
      <c r="A1" s="42" t="s">
        <v>154</v>
      </c>
      <c r="B1" s="42"/>
      <c r="C1" s="42"/>
      <c r="D1" s="42"/>
      <c r="E1" s="42"/>
      <c r="F1" s="42"/>
      <c r="G1" s="42"/>
    </row>
    <row r="2" spans="1:16" s="11" customFormat="1" ht="15.95" customHeight="1">
      <c r="A2" s="22" t="s">
        <v>0</v>
      </c>
      <c r="B2" s="22" t="s">
        <v>22</v>
      </c>
      <c r="C2" s="22" t="s">
        <v>1</v>
      </c>
      <c r="D2" s="22" t="s">
        <v>21</v>
      </c>
      <c r="E2" s="23" t="s">
        <v>134</v>
      </c>
      <c r="F2" s="24" t="s">
        <v>135</v>
      </c>
      <c r="G2" s="28" t="s">
        <v>149</v>
      </c>
      <c r="H2" s="23" t="s">
        <v>136</v>
      </c>
      <c r="I2" s="24" t="s">
        <v>137</v>
      </c>
      <c r="J2" s="24" t="s">
        <v>148</v>
      </c>
      <c r="K2" s="23" t="s">
        <v>138</v>
      </c>
      <c r="L2" s="24" t="s">
        <v>139</v>
      </c>
      <c r="M2" s="24" t="s">
        <v>150</v>
      </c>
      <c r="N2" s="23" t="s">
        <v>140</v>
      </c>
      <c r="O2" s="24" t="s">
        <v>141</v>
      </c>
      <c r="P2" s="23" t="s">
        <v>151</v>
      </c>
    </row>
    <row r="3" spans="1:16" ht="15.95" customHeight="1">
      <c r="A3" s="2">
        <v>10</v>
      </c>
      <c r="B3" s="2" t="str">
        <f>VLOOKUP(A3,Sheet2!$A$1:$B$114,2)</f>
        <v>Alamance Co</v>
      </c>
      <c r="C3" s="2">
        <v>1</v>
      </c>
      <c r="D3" s="2" t="str">
        <f>VLOOKUP(C3,Sheet1!$A$1:$B$18,2)</f>
        <v>Officials, Administrators, Managers</v>
      </c>
      <c r="E3" s="15">
        <v>7</v>
      </c>
      <c r="F3" s="17">
        <v>8</v>
      </c>
      <c r="G3" s="25">
        <f t="shared" ref="G3:G9" si="0">E3-F3</f>
        <v>-1</v>
      </c>
      <c r="H3" s="15">
        <v>0</v>
      </c>
      <c r="I3" s="17">
        <v>0</v>
      </c>
      <c r="J3" s="25">
        <f>H3-I3</f>
        <v>0</v>
      </c>
      <c r="K3" s="15">
        <v>17</v>
      </c>
      <c r="L3" s="17">
        <v>17</v>
      </c>
      <c r="M3" s="25">
        <f t="shared" ref="M3:M66" si="1">K3-L3</f>
        <v>0</v>
      </c>
      <c r="N3" s="15">
        <v>24</v>
      </c>
      <c r="O3" s="17">
        <v>25</v>
      </c>
      <c r="P3" s="44">
        <f>N3-O3</f>
        <v>-1</v>
      </c>
    </row>
    <row r="4" spans="1:16" ht="14.1" customHeight="1">
      <c r="A4" s="2">
        <v>10</v>
      </c>
      <c r="B4" s="2" t="str">
        <f>VLOOKUP(A4,Sheet2!$A$1:$B$114,2)</f>
        <v>Alamance Co</v>
      </c>
      <c r="C4" s="2">
        <v>2</v>
      </c>
      <c r="D4" s="2" t="str">
        <f>VLOOKUP(C4,Sheet1!$A$1:$B$18,2)</f>
        <v>Principals</v>
      </c>
      <c r="E4" s="15">
        <v>34</v>
      </c>
      <c r="F4" s="17">
        <v>14</v>
      </c>
      <c r="G4" s="25">
        <f t="shared" si="0"/>
        <v>20</v>
      </c>
      <c r="H4" s="15">
        <v>0</v>
      </c>
      <c r="I4" s="17">
        <v>0</v>
      </c>
      <c r="J4" s="25">
        <f t="shared" ref="J4:J67" si="2">H4-I4</f>
        <v>0</v>
      </c>
      <c r="K4" s="15">
        <v>0</v>
      </c>
      <c r="L4" s="17">
        <v>21</v>
      </c>
      <c r="M4" s="25">
        <f t="shared" si="1"/>
        <v>-21</v>
      </c>
      <c r="N4" s="15">
        <v>34</v>
      </c>
      <c r="O4" s="17">
        <v>35</v>
      </c>
      <c r="P4" s="44">
        <f t="shared" ref="P4:P67" si="3">N4-O4</f>
        <v>-1</v>
      </c>
    </row>
    <row r="5" spans="1:16" ht="14.1" customHeight="1">
      <c r="A5" s="2">
        <v>10</v>
      </c>
      <c r="B5" s="2" t="str">
        <f>VLOOKUP(A5,Sheet2!$A$1:$B$114,2)</f>
        <v>Alamance Co</v>
      </c>
      <c r="C5" s="2">
        <v>3</v>
      </c>
      <c r="D5" s="2" t="str">
        <f>VLOOKUP(C5,Sheet1!$A$1:$B$18,2)</f>
        <v>Assistant Principals, Teaching</v>
      </c>
      <c r="E5" s="15">
        <v>0</v>
      </c>
      <c r="F5" s="17">
        <v>0</v>
      </c>
      <c r="G5" s="25">
        <f t="shared" si="0"/>
        <v>0</v>
      </c>
      <c r="H5" s="15">
        <v>0</v>
      </c>
      <c r="I5" s="17">
        <v>0</v>
      </c>
      <c r="J5" s="25">
        <f t="shared" si="2"/>
        <v>0</v>
      </c>
      <c r="K5" s="15">
        <v>0</v>
      </c>
      <c r="L5" s="17">
        <v>0</v>
      </c>
      <c r="M5" s="25">
        <f t="shared" si="1"/>
        <v>0</v>
      </c>
      <c r="N5" s="15">
        <v>0</v>
      </c>
      <c r="O5" s="17">
        <v>0</v>
      </c>
      <c r="P5" s="44">
        <f t="shared" si="3"/>
        <v>0</v>
      </c>
    </row>
    <row r="6" spans="1:16" ht="14.1" customHeight="1">
      <c r="A6" s="2">
        <v>10</v>
      </c>
      <c r="B6" s="2" t="str">
        <f>VLOOKUP(A6,Sheet2!$A$1:$B$114,2)</f>
        <v>Alamance Co</v>
      </c>
      <c r="C6" s="2">
        <v>4</v>
      </c>
      <c r="D6" s="2" t="str">
        <f>VLOOKUP(C6,Sheet1!$A$1:$B$18,2)</f>
        <v>Assistant Principals, Non-Teaching</v>
      </c>
      <c r="E6" s="15">
        <v>20</v>
      </c>
      <c r="F6" s="17">
        <v>18</v>
      </c>
      <c r="G6" s="25">
        <f t="shared" si="0"/>
        <v>2</v>
      </c>
      <c r="H6" s="15">
        <v>0</v>
      </c>
      <c r="I6" s="17">
        <v>0</v>
      </c>
      <c r="J6" s="25">
        <f t="shared" si="2"/>
        <v>0</v>
      </c>
      <c r="K6" s="15">
        <v>36</v>
      </c>
      <c r="L6" s="17">
        <v>39</v>
      </c>
      <c r="M6" s="25">
        <f t="shared" si="1"/>
        <v>-3</v>
      </c>
      <c r="N6" s="15">
        <v>56</v>
      </c>
      <c r="O6" s="17">
        <v>57</v>
      </c>
      <c r="P6" s="44">
        <f t="shared" si="3"/>
        <v>-1</v>
      </c>
    </row>
    <row r="7" spans="1:16" ht="14.1" customHeight="1">
      <c r="A7" s="2">
        <v>10</v>
      </c>
      <c r="B7" s="2" t="str">
        <f>VLOOKUP(A7,Sheet2!$A$1:$B$114,2)</f>
        <v>Alamance Co</v>
      </c>
      <c r="C7" s="2">
        <v>5</v>
      </c>
      <c r="D7" s="2" t="str">
        <f>VLOOKUP(C7,Sheet1!$A$1:$B$18,2)</f>
        <v>Elementry Teachers</v>
      </c>
      <c r="E7" s="15">
        <v>911</v>
      </c>
      <c r="F7" s="17">
        <v>911</v>
      </c>
      <c r="G7" s="25">
        <f t="shared" si="0"/>
        <v>0</v>
      </c>
      <c r="H7" s="15">
        <v>157</v>
      </c>
      <c r="I7" s="17">
        <v>134</v>
      </c>
      <c r="J7" s="25">
        <f t="shared" si="2"/>
        <v>23</v>
      </c>
      <c r="K7" s="15">
        <v>14</v>
      </c>
      <c r="L7" s="17">
        <v>34</v>
      </c>
      <c r="M7" s="25">
        <f t="shared" si="1"/>
        <v>-20</v>
      </c>
      <c r="N7" s="15">
        <v>1082</v>
      </c>
      <c r="O7" s="17">
        <v>1079</v>
      </c>
      <c r="P7" s="44">
        <f t="shared" si="3"/>
        <v>3</v>
      </c>
    </row>
    <row r="8" spans="1:16" ht="14.1" customHeight="1">
      <c r="A8" s="2">
        <v>10</v>
      </c>
      <c r="B8" s="2" t="str">
        <f>VLOOKUP(A8,Sheet2!$A$1:$B$114,2)</f>
        <v>Alamance Co</v>
      </c>
      <c r="C8" s="2">
        <v>6</v>
      </c>
      <c r="D8" s="2" t="str">
        <f>VLOOKUP(C8,Sheet1!$A$1:$B$18,2)</f>
        <v>Secondary Teachers</v>
      </c>
      <c r="E8" s="15">
        <v>382</v>
      </c>
      <c r="F8" s="17">
        <v>405</v>
      </c>
      <c r="G8" s="25">
        <f t="shared" si="0"/>
        <v>-23</v>
      </c>
      <c r="H8" s="15">
        <v>36</v>
      </c>
      <c r="I8" s="17">
        <v>22</v>
      </c>
      <c r="J8" s="25">
        <f t="shared" si="2"/>
        <v>14</v>
      </c>
      <c r="K8" s="15">
        <v>2</v>
      </c>
      <c r="L8" s="17">
        <v>1</v>
      </c>
      <c r="M8" s="25">
        <f t="shared" si="1"/>
        <v>1</v>
      </c>
      <c r="N8" s="15">
        <v>420</v>
      </c>
      <c r="O8" s="17">
        <v>428</v>
      </c>
      <c r="P8" s="44">
        <f t="shared" si="3"/>
        <v>-8</v>
      </c>
    </row>
    <row r="9" spans="1:16" ht="14.1" customHeight="1">
      <c r="A9" s="2">
        <v>10</v>
      </c>
      <c r="B9" s="2" t="str">
        <f>VLOOKUP(A9,Sheet2!$A$1:$B$114,2)</f>
        <v>Alamance Co</v>
      </c>
      <c r="C9" s="2">
        <v>7</v>
      </c>
      <c r="D9" s="2" t="str">
        <f>VLOOKUP(C9,Sheet1!$A$1:$B$18,2)</f>
        <v>Other Teachers</v>
      </c>
      <c r="E9" s="15">
        <v>15</v>
      </c>
      <c r="F9" s="17">
        <v>11</v>
      </c>
      <c r="G9" s="25">
        <f t="shared" si="0"/>
        <v>4</v>
      </c>
      <c r="H9" s="15">
        <v>2</v>
      </c>
      <c r="I9" s="17">
        <v>4</v>
      </c>
      <c r="J9" s="25">
        <f t="shared" si="2"/>
        <v>-2</v>
      </c>
      <c r="K9" s="15">
        <v>3</v>
      </c>
      <c r="L9" s="17">
        <v>3</v>
      </c>
      <c r="M9" s="25">
        <f t="shared" si="1"/>
        <v>0</v>
      </c>
      <c r="N9" s="15">
        <v>20</v>
      </c>
      <c r="O9" s="17">
        <v>18</v>
      </c>
      <c r="P9" s="44">
        <f t="shared" si="3"/>
        <v>2</v>
      </c>
    </row>
    <row r="10" spans="1:16" ht="14.1" customHeight="1">
      <c r="A10" s="2">
        <v>10</v>
      </c>
      <c r="B10" s="2" t="str">
        <f>VLOOKUP(A10,Sheet2!$A$1:$B$114,2)</f>
        <v>Alamance Co</v>
      </c>
      <c r="C10" s="2">
        <v>8</v>
      </c>
      <c r="D10" s="2" t="str">
        <f>VLOOKUP(C10,Sheet1!$A$1:$B$18,2)</f>
        <v>Guidence Personnel</v>
      </c>
      <c r="E10" s="15">
        <v>52</v>
      </c>
      <c r="F10" s="17">
        <v>50</v>
      </c>
      <c r="G10" s="25">
        <f t="shared" ref="G10:G72" si="4">E10-F10</f>
        <v>2</v>
      </c>
      <c r="H10" s="15">
        <v>0</v>
      </c>
      <c r="I10" s="17">
        <v>0</v>
      </c>
      <c r="J10" s="25">
        <f t="shared" si="2"/>
        <v>0</v>
      </c>
      <c r="K10" s="15">
        <v>6</v>
      </c>
      <c r="L10" s="17">
        <v>8</v>
      </c>
      <c r="M10" s="25">
        <f t="shared" si="1"/>
        <v>-2</v>
      </c>
      <c r="N10" s="15">
        <v>58</v>
      </c>
      <c r="O10" s="17">
        <v>58</v>
      </c>
      <c r="P10" s="44">
        <f t="shared" si="3"/>
        <v>0</v>
      </c>
    </row>
    <row r="11" spans="1:16" ht="14.1" customHeight="1">
      <c r="A11" s="2">
        <v>10</v>
      </c>
      <c r="B11" s="2" t="str">
        <f>VLOOKUP(A11,Sheet2!$A$1:$B$114,2)</f>
        <v>Alamance Co</v>
      </c>
      <c r="C11" s="2">
        <v>9</v>
      </c>
      <c r="D11" s="2" t="str">
        <f>VLOOKUP(C11,Sheet1!$A$1:$B$18,2)</f>
        <v>Psychology Personnel</v>
      </c>
      <c r="E11" s="15">
        <v>14</v>
      </c>
      <c r="F11" s="17">
        <v>15</v>
      </c>
      <c r="G11" s="25">
        <f t="shared" si="4"/>
        <v>-1</v>
      </c>
      <c r="H11" s="15">
        <v>1</v>
      </c>
      <c r="I11" s="17">
        <v>0</v>
      </c>
      <c r="J11" s="25">
        <f t="shared" si="2"/>
        <v>1</v>
      </c>
      <c r="K11" s="15">
        <v>0</v>
      </c>
      <c r="L11" s="17">
        <v>0</v>
      </c>
      <c r="M11" s="25">
        <f t="shared" si="1"/>
        <v>0</v>
      </c>
      <c r="N11" s="15">
        <v>15</v>
      </c>
      <c r="O11" s="17">
        <v>15</v>
      </c>
      <c r="P11" s="44">
        <f t="shared" si="3"/>
        <v>0</v>
      </c>
    </row>
    <row r="12" spans="1:16" ht="14.1" customHeight="1">
      <c r="A12" s="2">
        <v>10</v>
      </c>
      <c r="B12" s="2" t="str">
        <f>VLOOKUP(A12,Sheet2!$A$1:$B$114,2)</f>
        <v>Alamance Co</v>
      </c>
      <c r="C12" s="2">
        <v>10</v>
      </c>
      <c r="D12" s="2" t="str">
        <f>VLOOKUP(C12,Sheet1!$A$1:$B$18,2)</f>
        <v>Media Cordinators and Audio Visual</v>
      </c>
      <c r="E12" s="15">
        <v>35</v>
      </c>
      <c r="F12" s="17">
        <v>31</v>
      </c>
      <c r="G12" s="25">
        <f t="shared" si="4"/>
        <v>4</v>
      </c>
      <c r="H12" s="15">
        <v>0</v>
      </c>
      <c r="I12" s="17">
        <v>0</v>
      </c>
      <c r="J12" s="25">
        <f t="shared" si="2"/>
        <v>0</v>
      </c>
      <c r="K12" s="15">
        <v>1</v>
      </c>
      <c r="L12" s="17">
        <v>2</v>
      </c>
      <c r="M12" s="25">
        <f t="shared" si="1"/>
        <v>-1</v>
      </c>
      <c r="N12" s="15">
        <v>36</v>
      </c>
      <c r="O12" s="17">
        <v>33</v>
      </c>
      <c r="P12" s="44">
        <f t="shared" si="3"/>
        <v>3</v>
      </c>
    </row>
    <row r="13" spans="1:16" ht="14.1" customHeight="1">
      <c r="A13" s="2">
        <v>10</v>
      </c>
      <c r="B13" s="2" t="str">
        <f>VLOOKUP(A13,Sheet2!$A$1:$B$114,2)</f>
        <v>Alamance Co</v>
      </c>
      <c r="C13" s="2">
        <v>11</v>
      </c>
      <c r="D13" s="2" t="str">
        <f>VLOOKUP(C13,Sheet1!$A$1:$B$18,2)</f>
        <v>Consultants and Supervisors of Instructions</v>
      </c>
      <c r="E13" s="15">
        <v>0</v>
      </c>
      <c r="F13" s="17">
        <v>0</v>
      </c>
      <c r="G13" s="25">
        <f t="shared" si="4"/>
        <v>0</v>
      </c>
      <c r="H13" s="15">
        <v>0</v>
      </c>
      <c r="I13" s="17">
        <v>0</v>
      </c>
      <c r="J13" s="25">
        <f t="shared" si="2"/>
        <v>0</v>
      </c>
      <c r="K13" s="15">
        <v>0</v>
      </c>
      <c r="L13" s="17">
        <v>0</v>
      </c>
      <c r="M13" s="25">
        <f t="shared" si="1"/>
        <v>0</v>
      </c>
      <c r="N13" s="15">
        <v>0</v>
      </c>
      <c r="O13" s="17">
        <v>0</v>
      </c>
      <c r="P13" s="44">
        <f t="shared" si="3"/>
        <v>0</v>
      </c>
    </row>
    <row r="14" spans="1:16" ht="14.1" customHeight="1">
      <c r="A14" s="2">
        <v>10</v>
      </c>
      <c r="B14" s="2" t="str">
        <f>VLOOKUP(A14,Sheet2!$A$1:$B$114,2)</f>
        <v>Alamance Co</v>
      </c>
      <c r="C14" s="2">
        <v>12</v>
      </c>
      <c r="D14" s="2" t="str">
        <f>VLOOKUP(C14,Sheet1!$A$1:$B$18,2)</f>
        <v>Other Professional Staff</v>
      </c>
      <c r="E14" s="15">
        <v>112</v>
      </c>
      <c r="F14" s="17">
        <v>98</v>
      </c>
      <c r="G14" s="25">
        <f t="shared" si="4"/>
        <v>14</v>
      </c>
      <c r="H14" s="15">
        <v>6</v>
      </c>
      <c r="I14" s="17">
        <v>9</v>
      </c>
      <c r="J14" s="25">
        <f t="shared" si="2"/>
        <v>-3</v>
      </c>
      <c r="K14" s="15">
        <v>16</v>
      </c>
      <c r="L14" s="17">
        <v>18</v>
      </c>
      <c r="M14" s="25">
        <f t="shared" si="1"/>
        <v>-2</v>
      </c>
      <c r="N14" s="15">
        <v>134</v>
      </c>
      <c r="O14" s="17">
        <v>125</v>
      </c>
      <c r="P14" s="44">
        <f t="shared" si="3"/>
        <v>9</v>
      </c>
    </row>
    <row r="15" spans="1:16" ht="14.1" customHeight="1">
      <c r="A15" s="2">
        <v>10</v>
      </c>
      <c r="B15" s="2" t="str">
        <f>VLOOKUP(A15,Sheet2!$A$1:$B$114,2)</f>
        <v>Alamance Co</v>
      </c>
      <c r="C15" s="2">
        <v>13</v>
      </c>
      <c r="D15" s="2" t="str">
        <f>VLOOKUP(C15,Sheet1!$A$1:$B$18,2)</f>
        <v>Teacher Assistants</v>
      </c>
      <c r="E15" s="15">
        <v>309</v>
      </c>
      <c r="F15" s="17">
        <v>320</v>
      </c>
      <c r="G15" s="25">
        <f t="shared" si="4"/>
        <v>-11</v>
      </c>
      <c r="H15" s="15">
        <v>44</v>
      </c>
      <c r="I15" s="17">
        <v>56</v>
      </c>
      <c r="J15" s="25">
        <f t="shared" si="2"/>
        <v>-12</v>
      </c>
      <c r="K15" s="15">
        <v>20</v>
      </c>
      <c r="L15" s="17">
        <v>20</v>
      </c>
      <c r="M15" s="25">
        <f t="shared" si="1"/>
        <v>0</v>
      </c>
      <c r="N15" s="15">
        <v>373</v>
      </c>
      <c r="O15" s="17">
        <v>396</v>
      </c>
      <c r="P15" s="44">
        <f t="shared" si="3"/>
        <v>-23</v>
      </c>
    </row>
    <row r="16" spans="1:16" ht="14.1" customHeight="1">
      <c r="A16" s="2">
        <v>10</v>
      </c>
      <c r="B16" s="2" t="str">
        <f>VLOOKUP(A16,Sheet2!$A$1:$B$114,2)</f>
        <v>Alamance Co</v>
      </c>
      <c r="C16" s="2">
        <v>14</v>
      </c>
      <c r="D16" s="2" t="str">
        <f>VLOOKUP(C16,Sheet1!$A$1:$B$18,2)</f>
        <v>Technicians</v>
      </c>
      <c r="E16" s="15">
        <v>4</v>
      </c>
      <c r="F16" s="17">
        <v>3</v>
      </c>
      <c r="G16" s="25">
        <f t="shared" si="4"/>
        <v>1</v>
      </c>
      <c r="H16" s="15">
        <v>0</v>
      </c>
      <c r="I16" s="17">
        <v>2</v>
      </c>
      <c r="J16" s="25">
        <f t="shared" si="2"/>
        <v>-2</v>
      </c>
      <c r="K16" s="15">
        <v>15</v>
      </c>
      <c r="L16" s="17">
        <v>14</v>
      </c>
      <c r="M16" s="25">
        <f t="shared" si="1"/>
        <v>1</v>
      </c>
      <c r="N16" s="15">
        <v>19</v>
      </c>
      <c r="O16" s="17">
        <v>19</v>
      </c>
      <c r="P16" s="44">
        <f t="shared" si="3"/>
        <v>0</v>
      </c>
    </row>
    <row r="17" spans="1:16" ht="14.1" customHeight="1">
      <c r="A17" s="2">
        <v>10</v>
      </c>
      <c r="B17" s="2" t="str">
        <f>VLOOKUP(A17,Sheet2!$A$1:$B$114,2)</f>
        <v>Alamance Co</v>
      </c>
      <c r="C17" s="2">
        <v>15</v>
      </c>
      <c r="D17" s="2" t="str">
        <f>VLOOKUP(C17,Sheet1!$A$1:$B$18,2)</f>
        <v>Clerks/Secretaries</v>
      </c>
      <c r="E17" s="15">
        <v>88</v>
      </c>
      <c r="F17" s="17">
        <v>34</v>
      </c>
      <c r="G17" s="25">
        <f t="shared" si="4"/>
        <v>54</v>
      </c>
      <c r="H17" s="15">
        <v>47</v>
      </c>
      <c r="I17" s="17">
        <v>106</v>
      </c>
      <c r="J17" s="25">
        <f t="shared" si="2"/>
        <v>-59</v>
      </c>
      <c r="K17" s="15">
        <v>12</v>
      </c>
      <c r="L17" s="17">
        <v>13</v>
      </c>
      <c r="M17" s="25">
        <f t="shared" si="1"/>
        <v>-1</v>
      </c>
      <c r="N17" s="15">
        <v>147</v>
      </c>
      <c r="O17" s="17">
        <v>153</v>
      </c>
      <c r="P17" s="44">
        <f t="shared" si="3"/>
        <v>-6</v>
      </c>
    </row>
    <row r="18" spans="1:16" ht="14.1" customHeight="1">
      <c r="A18" s="2">
        <v>10</v>
      </c>
      <c r="B18" s="2" t="str">
        <f>VLOOKUP(A18,Sheet2!$A$1:$B$114,2)</f>
        <v>Alamance Co</v>
      </c>
      <c r="C18" s="2">
        <v>16</v>
      </c>
      <c r="D18" s="2" t="str">
        <f>VLOOKUP(C18,Sheet1!$A$1:$B$18,2)</f>
        <v>Service Workers</v>
      </c>
      <c r="E18" s="15">
        <v>54</v>
      </c>
      <c r="F18" s="17">
        <v>73</v>
      </c>
      <c r="G18" s="25">
        <f t="shared" si="4"/>
        <v>-19</v>
      </c>
      <c r="H18" s="15">
        <v>0</v>
      </c>
      <c r="I18" s="17">
        <v>0</v>
      </c>
      <c r="J18" s="25">
        <f t="shared" si="2"/>
        <v>0</v>
      </c>
      <c r="K18" s="15">
        <v>111</v>
      </c>
      <c r="L18" s="17">
        <v>116</v>
      </c>
      <c r="M18" s="25">
        <f t="shared" si="1"/>
        <v>-5</v>
      </c>
      <c r="N18" s="15">
        <v>165</v>
      </c>
      <c r="O18" s="17">
        <v>189</v>
      </c>
      <c r="P18" s="44">
        <f t="shared" si="3"/>
        <v>-24</v>
      </c>
    </row>
    <row r="19" spans="1:16" ht="14.1" customHeight="1">
      <c r="A19" s="2">
        <v>10</v>
      </c>
      <c r="B19" s="2" t="str">
        <f>VLOOKUP(A19,Sheet2!$A$1:$B$114,2)</f>
        <v>Alamance Co</v>
      </c>
      <c r="C19" s="2">
        <v>17</v>
      </c>
      <c r="D19" s="2" t="str">
        <f>VLOOKUP(C19,Sheet1!$A$1:$B$18,2)</f>
        <v>Skilled Crafts</v>
      </c>
      <c r="E19" s="15">
        <v>8</v>
      </c>
      <c r="F19" s="17">
        <v>10</v>
      </c>
      <c r="G19" s="25">
        <f t="shared" si="4"/>
        <v>-2</v>
      </c>
      <c r="H19" s="15">
        <v>0</v>
      </c>
      <c r="I19" s="17">
        <v>0</v>
      </c>
      <c r="J19" s="25">
        <f t="shared" si="2"/>
        <v>0</v>
      </c>
      <c r="K19" s="15">
        <v>30</v>
      </c>
      <c r="L19" s="17">
        <v>30</v>
      </c>
      <c r="M19" s="25">
        <f t="shared" si="1"/>
        <v>0</v>
      </c>
      <c r="N19" s="15">
        <v>38</v>
      </c>
      <c r="O19" s="17">
        <v>40</v>
      </c>
      <c r="P19" s="44">
        <f t="shared" si="3"/>
        <v>-2</v>
      </c>
    </row>
    <row r="20" spans="1:16" ht="14.1" customHeight="1">
      <c r="A20" s="2">
        <v>10</v>
      </c>
      <c r="B20" s="2" t="str">
        <f>VLOOKUP(A20,Sheet2!$A$1:$B$114,2)</f>
        <v>Alamance Co</v>
      </c>
      <c r="C20" s="2">
        <v>18</v>
      </c>
      <c r="D20" s="2" t="str">
        <f>VLOOKUP(C20,Sheet1!$A$1:$B$18,2)</f>
        <v>Laborers Unskilled</v>
      </c>
      <c r="E20" s="15">
        <v>0</v>
      </c>
      <c r="F20" s="17">
        <v>0</v>
      </c>
      <c r="G20" s="25">
        <f t="shared" si="4"/>
        <v>0</v>
      </c>
      <c r="H20" s="15">
        <v>0</v>
      </c>
      <c r="I20" s="17">
        <v>0</v>
      </c>
      <c r="J20" s="25">
        <f t="shared" si="2"/>
        <v>0</v>
      </c>
      <c r="K20" s="15">
        <v>0</v>
      </c>
      <c r="L20" s="17">
        <v>0</v>
      </c>
      <c r="M20" s="25">
        <f t="shared" si="1"/>
        <v>0</v>
      </c>
      <c r="N20" s="15">
        <v>0</v>
      </c>
      <c r="O20" s="17">
        <v>0</v>
      </c>
      <c r="P20" s="44">
        <f t="shared" si="3"/>
        <v>0</v>
      </c>
    </row>
    <row r="21" spans="1:16" ht="14.1" customHeight="1">
      <c r="A21" s="2">
        <v>20</v>
      </c>
      <c r="B21" s="2" t="str">
        <f>VLOOKUP(A21,Sheet2!$A$1:$B$114,2)</f>
        <v>Alexander Co</v>
      </c>
      <c r="C21" s="2">
        <v>1</v>
      </c>
      <c r="D21" s="2" t="str">
        <f>VLOOKUP(C21,Sheet1!$A$1:$B$18,2)</f>
        <v>Officials, Administrators, Managers</v>
      </c>
      <c r="E21" s="15">
        <v>6</v>
      </c>
      <c r="F21" s="17">
        <v>6</v>
      </c>
      <c r="G21" s="25">
        <f t="shared" si="4"/>
        <v>0</v>
      </c>
      <c r="H21" s="15">
        <v>1</v>
      </c>
      <c r="I21" s="17">
        <v>1</v>
      </c>
      <c r="J21" s="25">
        <f t="shared" si="2"/>
        <v>0</v>
      </c>
      <c r="K21" s="15">
        <v>2</v>
      </c>
      <c r="L21" s="17">
        <v>1</v>
      </c>
      <c r="M21" s="25">
        <f t="shared" si="1"/>
        <v>1</v>
      </c>
      <c r="N21" s="15">
        <v>9</v>
      </c>
      <c r="O21" s="17">
        <v>8</v>
      </c>
      <c r="P21" s="44">
        <f t="shared" si="3"/>
        <v>1</v>
      </c>
    </row>
    <row r="22" spans="1:16" ht="14.1" customHeight="1">
      <c r="A22" s="2">
        <v>20</v>
      </c>
      <c r="B22" s="2" t="str">
        <f>VLOOKUP(A22,Sheet2!$A$1:$B$114,2)</f>
        <v>Alexander Co</v>
      </c>
      <c r="C22" s="2">
        <v>2</v>
      </c>
      <c r="D22" s="2" t="str">
        <f>VLOOKUP(C22,Sheet1!$A$1:$B$18,2)</f>
        <v>Principals</v>
      </c>
      <c r="E22" s="15">
        <v>10</v>
      </c>
      <c r="F22" s="17">
        <v>4</v>
      </c>
      <c r="G22" s="25">
        <f t="shared" si="4"/>
        <v>6</v>
      </c>
      <c r="H22" s="15">
        <v>0</v>
      </c>
      <c r="I22" s="17">
        <v>0</v>
      </c>
      <c r="J22" s="25">
        <f t="shared" si="2"/>
        <v>0</v>
      </c>
      <c r="K22" s="15">
        <v>0</v>
      </c>
      <c r="L22" s="17">
        <v>6</v>
      </c>
      <c r="M22" s="25">
        <f t="shared" si="1"/>
        <v>-6</v>
      </c>
      <c r="N22" s="15">
        <v>10</v>
      </c>
      <c r="O22" s="17">
        <v>10</v>
      </c>
      <c r="P22" s="44">
        <f t="shared" si="3"/>
        <v>0</v>
      </c>
    </row>
    <row r="23" spans="1:16" ht="14.1" customHeight="1">
      <c r="A23" s="2">
        <v>20</v>
      </c>
      <c r="B23" s="2" t="str">
        <f>VLOOKUP(A23,Sheet2!$A$1:$B$114,2)</f>
        <v>Alexander Co</v>
      </c>
      <c r="C23" s="2">
        <v>3</v>
      </c>
      <c r="D23" s="2" t="str">
        <f>VLOOKUP(C23,Sheet1!$A$1:$B$18,2)</f>
        <v>Assistant Principals, Teaching</v>
      </c>
      <c r="E23" s="15">
        <v>0</v>
      </c>
      <c r="F23" s="17">
        <v>0</v>
      </c>
      <c r="G23" s="25">
        <f t="shared" si="4"/>
        <v>0</v>
      </c>
      <c r="H23" s="15">
        <v>0</v>
      </c>
      <c r="I23" s="17">
        <v>0</v>
      </c>
      <c r="J23" s="25">
        <f t="shared" si="2"/>
        <v>0</v>
      </c>
      <c r="K23" s="15">
        <v>0</v>
      </c>
      <c r="L23" s="17">
        <v>0</v>
      </c>
      <c r="M23" s="25">
        <f t="shared" si="1"/>
        <v>0</v>
      </c>
      <c r="N23" s="15">
        <v>0</v>
      </c>
      <c r="O23" s="17">
        <v>0</v>
      </c>
      <c r="P23" s="44">
        <f t="shared" si="3"/>
        <v>0</v>
      </c>
    </row>
    <row r="24" spans="1:16" ht="14.1" customHeight="1">
      <c r="A24" s="2">
        <v>20</v>
      </c>
      <c r="B24" s="2" t="str">
        <f>VLOOKUP(A24,Sheet2!$A$1:$B$114,2)</f>
        <v>Alexander Co</v>
      </c>
      <c r="C24" s="2">
        <v>4</v>
      </c>
      <c r="D24" s="2" t="str">
        <f>VLOOKUP(C24,Sheet1!$A$1:$B$18,2)</f>
        <v>Assistant Principals, Non-Teaching</v>
      </c>
      <c r="E24" s="15">
        <v>6</v>
      </c>
      <c r="F24" s="17">
        <v>1</v>
      </c>
      <c r="G24" s="25">
        <f t="shared" si="4"/>
        <v>5</v>
      </c>
      <c r="H24" s="15">
        <v>0</v>
      </c>
      <c r="I24" s="17">
        <v>0</v>
      </c>
      <c r="J24" s="25">
        <f t="shared" si="2"/>
        <v>0</v>
      </c>
      <c r="K24" s="15">
        <v>0</v>
      </c>
      <c r="L24" s="17">
        <v>6</v>
      </c>
      <c r="M24" s="25">
        <f t="shared" si="1"/>
        <v>-6</v>
      </c>
      <c r="N24" s="15">
        <v>6</v>
      </c>
      <c r="O24" s="17">
        <v>7</v>
      </c>
      <c r="P24" s="44">
        <f t="shared" si="3"/>
        <v>-1</v>
      </c>
    </row>
    <row r="25" spans="1:16" ht="14.1" customHeight="1">
      <c r="A25" s="2">
        <v>20</v>
      </c>
      <c r="B25" s="2" t="str">
        <f>VLOOKUP(A25,Sheet2!$A$1:$B$114,2)</f>
        <v>Alexander Co</v>
      </c>
      <c r="C25" s="2">
        <v>5</v>
      </c>
      <c r="D25" s="2" t="str">
        <f>VLOOKUP(C25,Sheet1!$A$1:$B$18,2)</f>
        <v>Elementry Teachers</v>
      </c>
      <c r="E25" s="15">
        <v>171</v>
      </c>
      <c r="F25" s="17">
        <v>142</v>
      </c>
      <c r="G25" s="25">
        <f t="shared" si="4"/>
        <v>29</v>
      </c>
      <c r="H25" s="15">
        <v>21</v>
      </c>
      <c r="I25" s="17">
        <v>33</v>
      </c>
      <c r="J25" s="25">
        <f t="shared" si="2"/>
        <v>-12</v>
      </c>
      <c r="K25" s="15">
        <v>1</v>
      </c>
      <c r="L25" s="17">
        <v>11</v>
      </c>
      <c r="M25" s="25">
        <f t="shared" si="1"/>
        <v>-10</v>
      </c>
      <c r="N25" s="15">
        <v>193</v>
      </c>
      <c r="O25" s="17">
        <v>186</v>
      </c>
      <c r="P25" s="44">
        <f t="shared" si="3"/>
        <v>7</v>
      </c>
    </row>
    <row r="26" spans="1:16" ht="14.1" customHeight="1">
      <c r="A26" s="2">
        <v>20</v>
      </c>
      <c r="B26" s="2" t="str">
        <f>VLOOKUP(A26,Sheet2!$A$1:$B$114,2)</f>
        <v>Alexander Co</v>
      </c>
      <c r="C26" s="2">
        <v>6</v>
      </c>
      <c r="D26" s="2" t="str">
        <f>VLOOKUP(C26,Sheet1!$A$1:$B$18,2)</f>
        <v>Secondary Teachers</v>
      </c>
      <c r="E26" s="15">
        <v>70</v>
      </c>
      <c r="F26" s="17">
        <v>56</v>
      </c>
      <c r="G26" s="25">
        <f t="shared" si="4"/>
        <v>14</v>
      </c>
      <c r="H26" s="15">
        <v>1</v>
      </c>
      <c r="I26" s="17">
        <v>10</v>
      </c>
      <c r="J26" s="25">
        <f t="shared" si="2"/>
        <v>-9</v>
      </c>
      <c r="K26" s="15">
        <v>0</v>
      </c>
      <c r="L26" s="17">
        <v>2</v>
      </c>
      <c r="M26" s="25">
        <f t="shared" si="1"/>
        <v>-2</v>
      </c>
      <c r="N26" s="15">
        <v>71</v>
      </c>
      <c r="O26" s="17">
        <v>68</v>
      </c>
      <c r="P26" s="44">
        <f t="shared" si="3"/>
        <v>3</v>
      </c>
    </row>
    <row r="27" spans="1:16" ht="14.1" customHeight="1">
      <c r="A27" s="2">
        <v>20</v>
      </c>
      <c r="B27" s="2" t="str">
        <f>VLOOKUP(A27,Sheet2!$A$1:$B$114,2)</f>
        <v>Alexander Co</v>
      </c>
      <c r="C27" s="2">
        <v>7</v>
      </c>
      <c r="D27" s="2" t="str">
        <f>VLOOKUP(C27,Sheet1!$A$1:$B$18,2)</f>
        <v>Other Teachers</v>
      </c>
      <c r="E27" s="15">
        <v>68</v>
      </c>
      <c r="F27" s="17">
        <v>58</v>
      </c>
      <c r="G27" s="25">
        <f t="shared" si="4"/>
        <v>10</v>
      </c>
      <c r="H27" s="15">
        <v>11</v>
      </c>
      <c r="I27" s="17">
        <v>18</v>
      </c>
      <c r="J27" s="25">
        <f t="shared" si="2"/>
        <v>-7</v>
      </c>
      <c r="K27" s="15">
        <v>0</v>
      </c>
      <c r="L27" s="17">
        <v>2</v>
      </c>
      <c r="M27" s="25">
        <f t="shared" si="1"/>
        <v>-2</v>
      </c>
      <c r="N27" s="15">
        <v>79</v>
      </c>
      <c r="O27" s="17">
        <v>78</v>
      </c>
      <c r="P27" s="44">
        <f t="shared" si="3"/>
        <v>1</v>
      </c>
    </row>
    <row r="28" spans="1:16" ht="14.1" customHeight="1">
      <c r="A28" s="2">
        <v>20</v>
      </c>
      <c r="B28" s="2" t="str">
        <f>VLOOKUP(A28,Sheet2!$A$1:$B$114,2)</f>
        <v>Alexander Co</v>
      </c>
      <c r="C28" s="2">
        <v>8</v>
      </c>
      <c r="D28" s="2" t="str">
        <f>VLOOKUP(C28,Sheet1!$A$1:$B$18,2)</f>
        <v>Guidence Personnel</v>
      </c>
      <c r="E28" s="15">
        <v>15</v>
      </c>
      <c r="F28" s="17">
        <v>14</v>
      </c>
      <c r="G28" s="25">
        <f t="shared" si="4"/>
        <v>1</v>
      </c>
      <c r="H28" s="15">
        <v>0</v>
      </c>
      <c r="I28" s="17">
        <v>0</v>
      </c>
      <c r="J28" s="25">
        <f t="shared" si="2"/>
        <v>0</v>
      </c>
      <c r="K28" s="15">
        <v>3</v>
      </c>
      <c r="L28" s="17">
        <v>0</v>
      </c>
      <c r="M28" s="25">
        <f t="shared" si="1"/>
        <v>3</v>
      </c>
      <c r="N28" s="15">
        <v>18</v>
      </c>
      <c r="O28" s="17">
        <v>14</v>
      </c>
      <c r="P28" s="44">
        <f t="shared" si="3"/>
        <v>4</v>
      </c>
    </row>
    <row r="29" spans="1:16" ht="14.1" customHeight="1">
      <c r="A29" s="2">
        <v>20</v>
      </c>
      <c r="B29" s="2" t="str">
        <f>VLOOKUP(A29,Sheet2!$A$1:$B$114,2)</f>
        <v>Alexander Co</v>
      </c>
      <c r="C29" s="2">
        <v>9</v>
      </c>
      <c r="D29" s="2" t="str">
        <f>VLOOKUP(C29,Sheet1!$A$1:$B$18,2)</f>
        <v>Psychology Personnel</v>
      </c>
      <c r="E29" s="15">
        <v>0</v>
      </c>
      <c r="F29" s="17">
        <v>0</v>
      </c>
      <c r="G29" s="25">
        <f t="shared" si="4"/>
        <v>0</v>
      </c>
      <c r="H29" s="15">
        <v>0</v>
      </c>
      <c r="I29" s="17">
        <v>0</v>
      </c>
      <c r="J29" s="25">
        <f t="shared" si="2"/>
        <v>0</v>
      </c>
      <c r="K29" s="15">
        <v>0</v>
      </c>
      <c r="L29" s="17">
        <v>0</v>
      </c>
      <c r="M29" s="25">
        <f t="shared" si="1"/>
        <v>0</v>
      </c>
      <c r="N29" s="15">
        <v>0</v>
      </c>
      <c r="O29" s="17">
        <v>0</v>
      </c>
      <c r="P29" s="44">
        <f t="shared" si="3"/>
        <v>0</v>
      </c>
    </row>
    <row r="30" spans="1:16" ht="14.1" customHeight="1">
      <c r="A30" s="2">
        <v>20</v>
      </c>
      <c r="B30" s="2" t="str">
        <f>VLOOKUP(A30,Sheet2!$A$1:$B$114,2)</f>
        <v>Alexander Co</v>
      </c>
      <c r="C30" s="2">
        <v>10</v>
      </c>
      <c r="D30" s="2" t="str">
        <f>VLOOKUP(C30,Sheet1!$A$1:$B$18,2)</f>
        <v>Media Cordinators and Audio Visual</v>
      </c>
      <c r="E30" s="15">
        <v>11</v>
      </c>
      <c r="F30" s="17">
        <v>11</v>
      </c>
      <c r="G30" s="25">
        <f t="shared" si="4"/>
        <v>0</v>
      </c>
      <c r="H30" s="15">
        <v>0</v>
      </c>
      <c r="I30" s="17">
        <v>0</v>
      </c>
      <c r="J30" s="25">
        <f t="shared" si="2"/>
        <v>0</v>
      </c>
      <c r="K30" s="15">
        <v>0</v>
      </c>
      <c r="L30" s="17">
        <v>0</v>
      </c>
      <c r="M30" s="25">
        <f t="shared" si="1"/>
        <v>0</v>
      </c>
      <c r="N30" s="15">
        <v>11</v>
      </c>
      <c r="O30" s="17">
        <v>11</v>
      </c>
      <c r="P30" s="44">
        <f t="shared" si="3"/>
        <v>0</v>
      </c>
    </row>
    <row r="31" spans="1:16" ht="14.1" customHeight="1">
      <c r="A31" s="2">
        <v>20</v>
      </c>
      <c r="B31" s="2" t="str">
        <f>VLOOKUP(A31,Sheet2!$A$1:$B$114,2)</f>
        <v>Alexander Co</v>
      </c>
      <c r="C31" s="2">
        <v>11</v>
      </c>
      <c r="D31" s="2" t="str">
        <f>VLOOKUP(C31,Sheet1!$A$1:$B$18,2)</f>
        <v>Consultants and Supervisors of Instructions</v>
      </c>
      <c r="E31" s="15">
        <v>1</v>
      </c>
      <c r="F31" s="17">
        <v>3</v>
      </c>
      <c r="G31" s="25">
        <f t="shared" si="4"/>
        <v>-2</v>
      </c>
      <c r="H31" s="15">
        <v>3</v>
      </c>
      <c r="I31" s="17">
        <v>2</v>
      </c>
      <c r="J31" s="25">
        <f t="shared" si="2"/>
        <v>1</v>
      </c>
      <c r="K31" s="15">
        <v>0</v>
      </c>
      <c r="L31" s="17">
        <v>0</v>
      </c>
      <c r="M31" s="25">
        <f t="shared" si="1"/>
        <v>0</v>
      </c>
      <c r="N31" s="15">
        <v>4</v>
      </c>
      <c r="O31" s="17">
        <v>5</v>
      </c>
      <c r="P31" s="44">
        <f t="shared" si="3"/>
        <v>-1</v>
      </c>
    </row>
    <row r="32" spans="1:16" ht="14.1" customHeight="1">
      <c r="A32" s="2">
        <v>20</v>
      </c>
      <c r="B32" s="2" t="str">
        <f>VLOOKUP(A32,Sheet2!$A$1:$B$114,2)</f>
        <v>Alexander Co</v>
      </c>
      <c r="C32" s="2">
        <v>12</v>
      </c>
      <c r="D32" s="2" t="str">
        <f>VLOOKUP(C32,Sheet1!$A$1:$B$18,2)</f>
        <v>Other Professional Staff</v>
      </c>
      <c r="E32" s="15">
        <v>13</v>
      </c>
      <c r="F32" s="17">
        <v>13</v>
      </c>
      <c r="G32" s="25">
        <f t="shared" si="4"/>
        <v>0</v>
      </c>
      <c r="H32" s="15">
        <v>1</v>
      </c>
      <c r="I32" s="17">
        <v>0</v>
      </c>
      <c r="J32" s="25">
        <f t="shared" si="2"/>
        <v>1</v>
      </c>
      <c r="K32" s="15">
        <v>3</v>
      </c>
      <c r="L32" s="17">
        <v>4</v>
      </c>
      <c r="M32" s="25">
        <f t="shared" si="1"/>
        <v>-1</v>
      </c>
      <c r="N32" s="15">
        <v>17</v>
      </c>
      <c r="O32" s="17">
        <v>17</v>
      </c>
      <c r="P32" s="44">
        <f t="shared" si="3"/>
        <v>0</v>
      </c>
    </row>
    <row r="33" spans="1:16" ht="14.1" customHeight="1">
      <c r="A33" s="2">
        <v>20</v>
      </c>
      <c r="B33" s="2" t="str">
        <f>VLOOKUP(A33,Sheet2!$A$1:$B$114,2)</f>
        <v>Alexander Co</v>
      </c>
      <c r="C33" s="2">
        <v>13</v>
      </c>
      <c r="D33" s="2" t="str">
        <f>VLOOKUP(C33,Sheet1!$A$1:$B$18,2)</f>
        <v>Teacher Assistants</v>
      </c>
      <c r="E33" s="15">
        <v>108</v>
      </c>
      <c r="F33" s="17">
        <v>90</v>
      </c>
      <c r="G33" s="25">
        <f t="shared" si="4"/>
        <v>18</v>
      </c>
      <c r="H33" s="15">
        <v>29</v>
      </c>
      <c r="I33" s="17">
        <v>15</v>
      </c>
      <c r="J33" s="25">
        <f t="shared" si="2"/>
        <v>14</v>
      </c>
      <c r="K33" s="15">
        <v>1</v>
      </c>
      <c r="L33" s="17">
        <v>7</v>
      </c>
      <c r="M33" s="25">
        <f t="shared" si="1"/>
        <v>-6</v>
      </c>
      <c r="N33" s="15">
        <v>138</v>
      </c>
      <c r="O33" s="17">
        <v>112</v>
      </c>
      <c r="P33" s="44">
        <f t="shared" si="3"/>
        <v>26</v>
      </c>
    </row>
    <row r="34" spans="1:16" ht="14.1" customHeight="1">
      <c r="A34" s="2">
        <v>20</v>
      </c>
      <c r="B34" s="2" t="str">
        <f>VLOOKUP(A34,Sheet2!$A$1:$B$114,2)</f>
        <v>Alexander Co</v>
      </c>
      <c r="C34" s="2">
        <v>14</v>
      </c>
      <c r="D34" s="2" t="str">
        <f>VLOOKUP(C34,Sheet1!$A$1:$B$18,2)</f>
        <v>Technicians</v>
      </c>
      <c r="E34" s="15">
        <v>1</v>
      </c>
      <c r="F34" s="17">
        <v>1</v>
      </c>
      <c r="G34" s="25">
        <f t="shared" si="4"/>
        <v>0</v>
      </c>
      <c r="H34" s="15">
        <v>0</v>
      </c>
      <c r="I34" s="17">
        <v>0</v>
      </c>
      <c r="J34" s="25">
        <f t="shared" si="2"/>
        <v>0</v>
      </c>
      <c r="K34" s="15">
        <v>0</v>
      </c>
      <c r="L34" s="17">
        <v>0</v>
      </c>
      <c r="M34" s="25">
        <f t="shared" si="1"/>
        <v>0</v>
      </c>
      <c r="N34" s="15">
        <v>1</v>
      </c>
      <c r="O34" s="17">
        <v>1</v>
      </c>
      <c r="P34" s="44">
        <f t="shared" si="3"/>
        <v>0</v>
      </c>
    </row>
    <row r="35" spans="1:16" ht="14.1" customHeight="1">
      <c r="A35" s="2">
        <v>20</v>
      </c>
      <c r="B35" s="2" t="str">
        <f>VLOOKUP(A35,Sheet2!$A$1:$B$114,2)</f>
        <v>Alexander Co</v>
      </c>
      <c r="C35" s="2">
        <v>15</v>
      </c>
      <c r="D35" s="2" t="str">
        <f>VLOOKUP(C35,Sheet1!$A$1:$B$18,2)</f>
        <v>Clerks/Secretaries</v>
      </c>
      <c r="E35" s="15">
        <v>15</v>
      </c>
      <c r="F35" s="17">
        <v>40</v>
      </c>
      <c r="G35" s="25">
        <f t="shared" si="4"/>
        <v>-25</v>
      </c>
      <c r="H35" s="15">
        <v>27</v>
      </c>
      <c r="I35" s="17">
        <v>1</v>
      </c>
      <c r="J35" s="25">
        <f t="shared" si="2"/>
        <v>26</v>
      </c>
      <c r="K35" s="15">
        <v>3</v>
      </c>
      <c r="L35" s="17">
        <v>2</v>
      </c>
      <c r="M35" s="25">
        <f t="shared" si="1"/>
        <v>1</v>
      </c>
      <c r="N35" s="15">
        <v>45</v>
      </c>
      <c r="O35" s="17">
        <v>43</v>
      </c>
      <c r="P35" s="44">
        <f t="shared" si="3"/>
        <v>2</v>
      </c>
    </row>
    <row r="36" spans="1:16" ht="14.1" customHeight="1">
      <c r="A36" s="2">
        <v>20</v>
      </c>
      <c r="B36" s="2" t="str">
        <f>VLOOKUP(A36,Sheet2!$A$1:$B$114,2)</f>
        <v>Alexander Co</v>
      </c>
      <c r="C36" s="2">
        <v>16</v>
      </c>
      <c r="D36" s="2" t="str">
        <f>VLOOKUP(C36,Sheet1!$A$1:$B$18,2)</f>
        <v>Service Workers</v>
      </c>
      <c r="E36" s="15">
        <v>27</v>
      </c>
      <c r="F36" s="17">
        <v>26</v>
      </c>
      <c r="G36" s="25">
        <f t="shared" si="4"/>
        <v>1</v>
      </c>
      <c r="H36" s="15">
        <v>0</v>
      </c>
      <c r="I36" s="17">
        <v>0</v>
      </c>
      <c r="J36" s="25">
        <f t="shared" si="2"/>
        <v>0</v>
      </c>
      <c r="K36" s="15">
        <v>61</v>
      </c>
      <c r="L36" s="17">
        <v>49</v>
      </c>
      <c r="M36" s="25">
        <f t="shared" si="1"/>
        <v>12</v>
      </c>
      <c r="N36" s="15">
        <v>88</v>
      </c>
      <c r="O36" s="17">
        <v>75</v>
      </c>
      <c r="P36" s="44">
        <f t="shared" si="3"/>
        <v>13</v>
      </c>
    </row>
    <row r="37" spans="1:16" ht="14.1" customHeight="1">
      <c r="A37" s="2">
        <v>20</v>
      </c>
      <c r="B37" s="2" t="str">
        <f>VLOOKUP(A37,Sheet2!$A$1:$B$114,2)</f>
        <v>Alexander Co</v>
      </c>
      <c r="C37" s="2">
        <v>17</v>
      </c>
      <c r="D37" s="2" t="str">
        <f>VLOOKUP(C37,Sheet1!$A$1:$B$18,2)</f>
        <v>Skilled Crafts</v>
      </c>
      <c r="E37" s="15">
        <v>6</v>
      </c>
      <c r="F37" s="17">
        <v>5</v>
      </c>
      <c r="G37" s="25">
        <f t="shared" si="4"/>
        <v>1</v>
      </c>
      <c r="H37" s="15">
        <v>0</v>
      </c>
      <c r="I37" s="17">
        <v>0</v>
      </c>
      <c r="J37" s="25">
        <f t="shared" si="2"/>
        <v>0</v>
      </c>
      <c r="K37" s="15">
        <v>0</v>
      </c>
      <c r="L37" s="17">
        <v>0</v>
      </c>
      <c r="M37" s="25">
        <f t="shared" si="1"/>
        <v>0</v>
      </c>
      <c r="N37" s="15">
        <v>6</v>
      </c>
      <c r="O37" s="17">
        <v>5</v>
      </c>
      <c r="P37" s="44">
        <f t="shared" si="3"/>
        <v>1</v>
      </c>
    </row>
    <row r="38" spans="1:16" ht="14.1" customHeight="1">
      <c r="A38" s="2">
        <v>20</v>
      </c>
      <c r="B38" s="2" t="str">
        <f>VLOOKUP(A38,Sheet2!$A$1:$B$114,2)</f>
        <v>Alexander Co</v>
      </c>
      <c r="C38" s="2">
        <v>18</v>
      </c>
      <c r="D38" s="2" t="str">
        <f>VLOOKUP(C38,Sheet1!$A$1:$B$18,2)</f>
        <v>Laborers Unskilled</v>
      </c>
      <c r="E38" s="15">
        <v>6</v>
      </c>
      <c r="F38" s="17">
        <v>0</v>
      </c>
      <c r="G38" s="25">
        <f t="shared" si="4"/>
        <v>6</v>
      </c>
      <c r="H38" s="15">
        <v>0</v>
      </c>
      <c r="I38" s="17">
        <v>0</v>
      </c>
      <c r="J38" s="25">
        <f t="shared" si="2"/>
        <v>0</v>
      </c>
      <c r="K38" s="15">
        <v>0</v>
      </c>
      <c r="L38" s="17">
        <v>6</v>
      </c>
      <c r="M38" s="25">
        <f t="shared" si="1"/>
        <v>-6</v>
      </c>
      <c r="N38" s="15">
        <v>6</v>
      </c>
      <c r="O38" s="17">
        <v>6</v>
      </c>
      <c r="P38" s="44">
        <f t="shared" si="3"/>
        <v>0</v>
      </c>
    </row>
    <row r="39" spans="1:16" ht="14.1" customHeight="1">
      <c r="A39" s="2">
        <v>30</v>
      </c>
      <c r="B39" s="2" t="str">
        <f>VLOOKUP(A39,Sheet2!$A$1:$B$114,2)</f>
        <v>Alleghany Co</v>
      </c>
      <c r="C39" s="2">
        <v>1</v>
      </c>
      <c r="D39" s="2" t="str">
        <f>VLOOKUP(C39,Sheet1!$A$1:$B$18,2)</f>
        <v>Officials, Administrators, Managers</v>
      </c>
      <c r="E39" s="15">
        <v>6</v>
      </c>
      <c r="F39" s="17">
        <v>7</v>
      </c>
      <c r="G39" s="25">
        <f t="shared" si="4"/>
        <v>-1</v>
      </c>
      <c r="H39" s="15">
        <v>2</v>
      </c>
      <c r="I39" s="17">
        <v>2</v>
      </c>
      <c r="J39" s="25">
        <f t="shared" si="2"/>
        <v>0</v>
      </c>
      <c r="K39" s="15">
        <v>0</v>
      </c>
      <c r="L39" s="17">
        <v>0</v>
      </c>
      <c r="M39" s="25">
        <f t="shared" si="1"/>
        <v>0</v>
      </c>
      <c r="N39" s="15">
        <v>8</v>
      </c>
      <c r="O39" s="17">
        <v>9</v>
      </c>
      <c r="P39" s="44">
        <f t="shared" si="3"/>
        <v>-1</v>
      </c>
    </row>
    <row r="40" spans="1:16" ht="14.1" customHeight="1">
      <c r="A40" s="2">
        <v>30</v>
      </c>
      <c r="B40" s="2" t="str">
        <f>VLOOKUP(A40,Sheet2!$A$1:$B$114,2)</f>
        <v>Alleghany Co</v>
      </c>
      <c r="C40" s="2">
        <v>2</v>
      </c>
      <c r="D40" s="2" t="str">
        <f>VLOOKUP(C40,Sheet1!$A$1:$B$18,2)</f>
        <v>Principals</v>
      </c>
      <c r="E40" s="15">
        <v>4</v>
      </c>
      <c r="F40" s="17">
        <v>4</v>
      </c>
      <c r="G40" s="25">
        <f t="shared" si="4"/>
        <v>0</v>
      </c>
      <c r="H40" s="15">
        <v>0</v>
      </c>
      <c r="I40" s="17">
        <v>0</v>
      </c>
      <c r="J40" s="25">
        <f t="shared" si="2"/>
        <v>0</v>
      </c>
      <c r="K40" s="15">
        <v>0</v>
      </c>
      <c r="L40" s="17">
        <v>0</v>
      </c>
      <c r="M40" s="25">
        <f t="shared" si="1"/>
        <v>0</v>
      </c>
      <c r="N40" s="15">
        <v>4</v>
      </c>
      <c r="O40" s="17">
        <v>4</v>
      </c>
      <c r="P40" s="44">
        <f t="shared" si="3"/>
        <v>0</v>
      </c>
    </row>
    <row r="41" spans="1:16" ht="14.1" customHeight="1">
      <c r="A41" s="2">
        <v>30</v>
      </c>
      <c r="B41" s="2" t="str">
        <f>VLOOKUP(A41,Sheet2!$A$1:$B$114,2)</f>
        <v>Alleghany Co</v>
      </c>
      <c r="C41" s="2">
        <v>3</v>
      </c>
      <c r="D41" s="2" t="str">
        <f>VLOOKUP(C41,Sheet1!$A$1:$B$18,2)</f>
        <v>Assistant Principals, Teaching</v>
      </c>
      <c r="E41" s="15">
        <v>0</v>
      </c>
      <c r="F41" s="17">
        <v>0</v>
      </c>
      <c r="G41" s="25">
        <f t="shared" si="4"/>
        <v>0</v>
      </c>
      <c r="H41" s="15">
        <v>0</v>
      </c>
      <c r="I41" s="17">
        <v>0</v>
      </c>
      <c r="J41" s="25">
        <f t="shared" si="2"/>
        <v>0</v>
      </c>
      <c r="K41" s="15">
        <v>0</v>
      </c>
      <c r="L41" s="17">
        <v>0</v>
      </c>
      <c r="M41" s="25">
        <f t="shared" si="1"/>
        <v>0</v>
      </c>
      <c r="N41" s="15">
        <v>0</v>
      </c>
      <c r="O41" s="17">
        <v>0</v>
      </c>
      <c r="P41" s="44">
        <f t="shared" si="3"/>
        <v>0</v>
      </c>
    </row>
    <row r="42" spans="1:16" ht="14.1" customHeight="1">
      <c r="A42" s="2">
        <v>30</v>
      </c>
      <c r="B42" s="2" t="str">
        <f>VLOOKUP(A42,Sheet2!$A$1:$B$114,2)</f>
        <v>Alleghany Co</v>
      </c>
      <c r="C42" s="2">
        <v>4</v>
      </c>
      <c r="D42" s="2" t="str">
        <f>VLOOKUP(C42,Sheet1!$A$1:$B$18,2)</f>
        <v>Assistant Principals, Non-Teaching</v>
      </c>
      <c r="E42" s="15">
        <v>2</v>
      </c>
      <c r="F42" s="17">
        <v>2</v>
      </c>
      <c r="G42" s="25">
        <f t="shared" si="4"/>
        <v>0</v>
      </c>
      <c r="H42" s="15">
        <v>0</v>
      </c>
      <c r="I42" s="17">
        <v>0</v>
      </c>
      <c r="J42" s="25">
        <f t="shared" si="2"/>
        <v>0</v>
      </c>
      <c r="K42" s="15">
        <v>0</v>
      </c>
      <c r="L42" s="17">
        <v>1</v>
      </c>
      <c r="M42" s="25">
        <f t="shared" si="1"/>
        <v>-1</v>
      </c>
      <c r="N42" s="15">
        <v>2</v>
      </c>
      <c r="O42" s="17">
        <v>3</v>
      </c>
      <c r="P42" s="44">
        <f t="shared" si="3"/>
        <v>-1</v>
      </c>
    </row>
    <row r="43" spans="1:16" ht="14.1" customHeight="1">
      <c r="A43" s="2">
        <v>30</v>
      </c>
      <c r="B43" s="2" t="str">
        <f>VLOOKUP(A43,Sheet2!$A$1:$B$114,2)</f>
        <v>Alleghany Co</v>
      </c>
      <c r="C43" s="2">
        <v>5</v>
      </c>
      <c r="D43" s="2" t="str">
        <f>VLOOKUP(C43,Sheet1!$A$1:$B$18,2)</f>
        <v>Elementry Teachers</v>
      </c>
      <c r="E43" s="15">
        <v>67</v>
      </c>
      <c r="F43" s="17">
        <v>69</v>
      </c>
      <c r="G43" s="25">
        <f t="shared" si="4"/>
        <v>-2</v>
      </c>
      <c r="H43" s="15">
        <v>11</v>
      </c>
      <c r="I43" s="17">
        <v>12</v>
      </c>
      <c r="J43" s="25">
        <f t="shared" si="2"/>
        <v>-1</v>
      </c>
      <c r="K43" s="15">
        <v>7</v>
      </c>
      <c r="L43" s="17">
        <v>5</v>
      </c>
      <c r="M43" s="25">
        <f t="shared" si="1"/>
        <v>2</v>
      </c>
      <c r="N43" s="15">
        <v>85</v>
      </c>
      <c r="O43" s="17">
        <v>86</v>
      </c>
      <c r="P43" s="44">
        <f t="shared" si="3"/>
        <v>-1</v>
      </c>
    </row>
    <row r="44" spans="1:16" ht="14.1" customHeight="1">
      <c r="A44" s="2">
        <v>30</v>
      </c>
      <c r="B44" s="2" t="str">
        <f>VLOOKUP(A44,Sheet2!$A$1:$B$114,2)</f>
        <v>Alleghany Co</v>
      </c>
      <c r="C44" s="2">
        <v>6</v>
      </c>
      <c r="D44" s="2" t="str">
        <f>VLOOKUP(C44,Sheet1!$A$1:$B$18,2)</f>
        <v>Secondary Teachers</v>
      </c>
      <c r="E44" s="15">
        <v>33</v>
      </c>
      <c r="F44" s="17">
        <v>31</v>
      </c>
      <c r="G44" s="25">
        <f t="shared" si="4"/>
        <v>2</v>
      </c>
      <c r="H44" s="15">
        <v>1</v>
      </c>
      <c r="I44" s="17">
        <v>1</v>
      </c>
      <c r="J44" s="25">
        <f t="shared" si="2"/>
        <v>0</v>
      </c>
      <c r="K44" s="15">
        <v>1</v>
      </c>
      <c r="L44" s="17">
        <v>3</v>
      </c>
      <c r="M44" s="25">
        <f t="shared" si="1"/>
        <v>-2</v>
      </c>
      <c r="N44" s="15">
        <v>35</v>
      </c>
      <c r="O44" s="17">
        <v>35</v>
      </c>
      <c r="P44" s="44">
        <f t="shared" si="3"/>
        <v>0</v>
      </c>
    </row>
    <row r="45" spans="1:16" ht="14.1" customHeight="1">
      <c r="A45" s="2">
        <v>30</v>
      </c>
      <c r="B45" s="2" t="str">
        <f>VLOOKUP(A45,Sheet2!$A$1:$B$114,2)</f>
        <v>Alleghany Co</v>
      </c>
      <c r="C45" s="2">
        <v>7</v>
      </c>
      <c r="D45" s="2" t="str">
        <f>VLOOKUP(C45,Sheet1!$A$1:$B$18,2)</f>
        <v>Other Teachers</v>
      </c>
      <c r="E45" s="15">
        <v>0</v>
      </c>
      <c r="F45" s="17">
        <v>0</v>
      </c>
      <c r="G45" s="25">
        <f t="shared" si="4"/>
        <v>0</v>
      </c>
      <c r="H45" s="15">
        <v>0</v>
      </c>
      <c r="I45" s="17">
        <v>0</v>
      </c>
      <c r="J45" s="25">
        <f t="shared" si="2"/>
        <v>0</v>
      </c>
      <c r="K45" s="15">
        <v>0</v>
      </c>
      <c r="L45" s="17">
        <v>0</v>
      </c>
      <c r="M45" s="25">
        <f t="shared" si="1"/>
        <v>0</v>
      </c>
      <c r="N45" s="15">
        <v>0</v>
      </c>
      <c r="O45" s="17">
        <v>0</v>
      </c>
      <c r="P45" s="44">
        <f t="shared" si="3"/>
        <v>0</v>
      </c>
    </row>
    <row r="46" spans="1:16" ht="17.100000000000001" customHeight="1">
      <c r="A46" s="2">
        <v>30</v>
      </c>
      <c r="B46" s="2" t="str">
        <f>VLOOKUP(A46,Sheet2!$A$1:$B$114,2)</f>
        <v>Alleghany Co</v>
      </c>
      <c r="C46" s="2">
        <v>8</v>
      </c>
      <c r="D46" s="2" t="str">
        <f>VLOOKUP(C46,Sheet1!$A$1:$B$18,2)</f>
        <v>Guidence Personnel</v>
      </c>
      <c r="E46" s="15">
        <v>4</v>
      </c>
      <c r="F46" s="17">
        <v>4</v>
      </c>
      <c r="G46" s="25">
        <f t="shared" si="4"/>
        <v>0</v>
      </c>
      <c r="H46" s="15">
        <v>0</v>
      </c>
      <c r="I46" s="17">
        <v>0</v>
      </c>
      <c r="J46" s="25">
        <f t="shared" si="2"/>
        <v>0</v>
      </c>
      <c r="K46" s="15">
        <v>0</v>
      </c>
      <c r="L46" s="17">
        <v>0</v>
      </c>
      <c r="M46" s="25">
        <f t="shared" si="1"/>
        <v>0</v>
      </c>
      <c r="N46" s="15">
        <v>4</v>
      </c>
      <c r="O46" s="17">
        <v>4</v>
      </c>
      <c r="P46" s="44">
        <f t="shared" si="3"/>
        <v>0</v>
      </c>
    </row>
    <row r="47" spans="1:16" ht="17.100000000000001" customHeight="1">
      <c r="A47" s="2">
        <v>30</v>
      </c>
      <c r="B47" s="2" t="str">
        <f>VLOOKUP(A47,Sheet2!$A$1:$B$114,2)</f>
        <v>Alleghany Co</v>
      </c>
      <c r="C47" s="2">
        <v>9</v>
      </c>
      <c r="D47" s="2" t="str">
        <f>VLOOKUP(C47,Sheet1!$A$1:$B$18,2)</f>
        <v>Psychology Personnel</v>
      </c>
      <c r="E47" s="15">
        <v>1</v>
      </c>
      <c r="F47" s="17">
        <v>1</v>
      </c>
      <c r="G47" s="25">
        <f t="shared" si="4"/>
        <v>0</v>
      </c>
      <c r="H47" s="15">
        <v>0</v>
      </c>
      <c r="I47" s="17">
        <v>0</v>
      </c>
      <c r="J47" s="25">
        <f t="shared" si="2"/>
        <v>0</v>
      </c>
      <c r="K47" s="15">
        <v>0</v>
      </c>
      <c r="L47" s="17">
        <v>0</v>
      </c>
      <c r="M47" s="25">
        <f t="shared" si="1"/>
        <v>0</v>
      </c>
      <c r="N47" s="15">
        <v>1</v>
      </c>
      <c r="O47" s="17">
        <v>1</v>
      </c>
      <c r="P47" s="44">
        <f t="shared" si="3"/>
        <v>0</v>
      </c>
    </row>
    <row r="48" spans="1:16" ht="14.1" customHeight="1">
      <c r="A48" s="2">
        <v>30</v>
      </c>
      <c r="B48" s="2" t="str">
        <f>VLOOKUP(A48,Sheet2!$A$1:$B$114,2)</f>
        <v>Alleghany Co</v>
      </c>
      <c r="C48" s="2">
        <v>10</v>
      </c>
      <c r="D48" s="2" t="str">
        <f>VLOOKUP(C48,Sheet1!$A$1:$B$18,2)</f>
        <v>Media Cordinators and Audio Visual</v>
      </c>
      <c r="E48" s="15">
        <v>4</v>
      </c>
      <c r="F48" s="17">
        <v>4</v>
      </c>
      <c r="G48" s="25">
        <f t="shared" si="4"/>
        <v>0</v>
      </c>
      <c r="H48" s="15">
        <v>0</v>
      </c>
      <c r="I48" s="17">
        <v>0</v>
      </c>
      <c r="J48" s="25">
        <f t="shared" si="2"/>
        <v>0</v>
      </c>
      <c r="K48" s="15">
        <v>0</v>
      </c>
      <c r="L48" s="17">
        <v>0</v>
      </c>
      <c r="M48" s="25">
        <f t="shared" si="1"/>
        <v>0</v>
      </c>
      <c r="N48" s="15">
        <v>4</v>
      </c>
      <c r="O48" s="17">
        <v>4</v>
      </c>
      <c r="P48" s="44">
        <f t="shared" si="3"/>
        <v>0</v>
      </c>
    </row>
    <row r="49" spans="1:16" ht="14.1" customHeight="1">
      <c r="A49" s="2">
        <v>30</v>
      </c>
      <c r="B49" s="2" t="str">
        <f>VLOOKUP(A49,Sheet2!$A$1:$B$114,2)</f>
        <v>Alleghany Co</v>
      </c>
      <c r="C49" s="2">
        <v>11</v>
      </c>
      <c r="D49" s="2" t="str">
        <f>VLOOKUP(C49,Sheet1!$A$1:$B$18,2)</f>
        <v>Consultants and Supervisors of Instructions</v>
      </c>
      <c r="E49" s="15">
        <v>0</v>
      </c>
      <c r="F49" s="17">
        <v>0</v>
      </c>
      <c r="G49" s="25">
        <f t="shared" si="4"/>
        <v>0</v>
      </c>
      <c r="H49" s="15">
        <v>0</v>
      </c>
      <c r="I49" s="17">
        <v>0</v>
      </c>
      <c r="J49" s="25">
        <f t="shared" si="2"/>
        <v>0</v>
      </c>
      <c r="K49" s="15">
        <v>0</v>
      </c>
      <c r="L49" s="17">
        <v>0</v>
      </c>
      <c r="M49" s="25">
        <f t="shared" si="1"/>
        <v>0</v>
      </c>
      <c r="N49" s="15">
        <v>0</v>
      </c>
      <c r="O49" s="17">
        <v>0</v>
      </c>
      <c r="P49" s="44">
        <f t="shared" si="3"/>
        <v>0</v>
      </c>
    </row>
    <row r="50" spans="1:16" ht="14.1" customHeight="1">
      <c r="A50" s="2">
        <v>30</v>
      </c>
      <c r="B50" s="2" t="str">
        <f>VLOOKUP(A50,Sheet2!$A$1:$B$114,2)</f>
        <v>Alleghany Co</v>
      </c>
      <c r="C50" s="2">
        <v>12</v>
      </c>
      <c r="D50" s="2" t="str">
        <f>VLOOKUP(C50,Sheet1!$A$1:$B$18,2)</f>
        <v>Other Professional Staff</v>
      </c>
      <c r="E50" s="15">
        <v>4</v>
      </c>
      <c r="F50" s="17">
        <v>3</v>
      </c>
      <c r="G50" s="25">
        <f t="shared" si="4"/>
        <v>1</v>
      </c>
      <c r="H50" s="15">
        <v>0</v>
      </c>
      <c r="I50" s="17">
        <v>2</v>
      </c>
      <c r="J50" s="25">
        <f t="shared" si="2"/>
        <v>-2</v>
      </c>
      <c r="K50" s="15">
        <v>1</v>
      </c>
      <c r="L50" s="17">
        <v>1</v>
      </c>
      <c r="M50" s="25">
        <f t="shared" si="1"/>
        <v>0</v>
      </c>
      <c r="N50" s="15">
        <v>5</v>
      </c>
      <c r="O50" s="17">
        <v>6</v>
      </c>
      <c r="P50" s="44">
        <f t="shared" si="3"/>
        <v>-1</v>
      </c>
    </row>
    <row r="51" spans="1:16" ht="14.1" customHeight="1">
      <c r="A51" s="2">
        <v>30</v>
      </c>
      <c r="B51" s="2" t="str">
        <f>VLOOKUP(A51,Sheet2!$A$1:$B$114,2)</f>
        <v>Alleghany Co</v>
      </c>
      <c r="C51" s="2">
        <v>13</v>
      </c>
      <c r="D51" s="2" t="str">
        <f>VLOOKUP(C51,Sheet1!$A$1:$B$18,2)</f>
        <v>Teacher Assistants</v>
      </c>
      <c r="E51" s="15">
        <v>17</v>
      </c>
      <c r="F51" s="17">
        <v>22</v>
      </c>
      <c r="G51" s="25">
        <f t="shared" si="4"/>
        <v>-5</v>
      </c>
      <c r="H51" s="15">
        <v>2</v>
      </c>
      <c r="I51" s="17">
        <v>1</v>
      </c>
      <c r="J51" s="25">
        <f t="shared" si="2"/>
        <v>1</v>
      </c>
      <c r="K51" s="15">
        <v>6</v>
      </c>
      <c r="L51" s="17">
        <v>6</v>
      </c>
      <c r="M51" s="25">
        <f t="shared" si="1"/>
        <v>0</v>
      </c>
      <c r="N51" s="15">
        <v>25</v>
      </c>
      <c r="O51" s="17">
        <v>29</v>
      </c>
      <c r="P51" s="44">
        <f t="shared" si="3"/>
        <v>-4</v>
      </c>
    </row>
    <row r="52" spans="1:16" ht="14.1" customHeight="1">
      <c r="A52" s="2">
        <v>30</v>
      </c>
      <c r="B52" s="2" t="str">
        <f>VLOOKUP(A52,Sheet2!$A$1:$B$114,2)</f>
        <v>Alleghany Co</v>
      </c>
      <c r="C52" s="2">
        <v>14</v>
      </c>
      <c r="D52" s="2" t="str">
        <f>VLOOKUP(C52,Sheet1!$A$1:$B$18,2)</f>
        <v>Technicians</v>
      </c>
      <c r="E52" s="15">
        <v>1</v>
      </c>
      <c r="F52" s="17">
        <v>1</v>
      </c>
      <c r="G52" s="25">
        <f t="shared" si="4"/>
        <v>0</v>
      </c>
      <c r="H52" s="15">
        <v>0</v>
      </c>
      <c r="I52" s="17">
        <v>0</v>
      </c>
      <c r="J52" s="25">
        <f t="shared" si="2"/>
        <v>0</v>
      </c>
      <c r="K52" s="15">
        <v>0</v>
      </c>
      <c r="L52" s="17">
        <v>0</v>
      </c>
      <c r="M52" s="25">
        <f t="shared" si="1"/>
        <v>0</v>
      </c>
      <c r="N52" s="15">
        <v>1</v>
      </c>
      <c r="O52" s="17">
        <v>1</v>
      </c>
      <c r="P52" s="44">
        <f t="shared" si="3"/>
        <v>0</v>
      </c>
    </row>
    <row r="53" spans="1:16" ht="14.1" customHeight="1">
      <c r="A53" s="2">
        <v>30</v>
      </c>
      <c r="B53" s="2" t="str">
        <f>VLOOKUP(A53,Sheet2!$A$1:$B$114,2)</f>
        <v>Alleghany Co</v>
      </c>
      <c r="C53" s="2">
        <v>15</v>
      </c>
      <c r="D53" s="2" t="str">
        <f>VLOOKUP(C53,Sheet1!$A$1:$B$18,2)</f>
        <v>Clerks/Secretaries</v>
      </c>
      <c r="E53" s="15">
        <v>17</v>
      </c>
      <c r="F53" s="17">
        <v>9</v>
      </c>
      <c r="G53" s="25">
        <f t="shared" si="4"/>
        <v>8</v>
      </c>
      <c r="H53" s="15">
        <v>0</v>
      </c>
      <c r="I53" s="17">
        <v>9</v>
      </c>
      <c r="J53" s="25">
        <f t="shared" si="2"/>
        <v>-9</v>
      </c>
      <c r="K53" s="15">
        <v>2</v>
      </c>
      <c r="L53" s="17">
        <v>2</v>
      </c>
      <c r="M53" s="25">
        <f t="shared" si="1"/>
        <v>0</v>
      </c>
      <c r="N53" s="15">
        <v>19</v>
      </c>
      <c r="O53" s="17">
        <v>20</v>
      </c>
      <c r="P53" s="44">
        <f t="shared" si="3"/>
        <v>-1</v>
      </c>
    </row>
    <row r="54" spans="1:16" ht="14.1" customHeight="1">
      <c r="A54" s="2">
        <v>30</v>
      </c>
      <c r="B54" s="2" t="str">
        <f>VLOOKUP(A54,Sheet2!$A$1:$B$114,2)</f>
        <v>Alleghany Co</v>
      </c>
      <c r="C54" s="2">
        <v>16</v>
      </c>
      <c r="D54" s="2" t="str">
        <f>VLOOKUP(C54,Sheet1!$A$1:$B$18,2)</f>
        <v>Service Workers</v>
      </c>
      <c r="E54" s="15">
        <v>29</v>
      </c>
      <c r="F54" s="17">
        <v>29</v>
      </c>
      <c r="G54" s="25">
        <f t="shared" si="4"/>
        <v>0</v>
      </c>
      <c r="H54" s="15">
        <v>0</v>
      </c>
      <c r="I54" s="17">
        <v>0</v>
      </c>
      <c r="J54" s="25">
        <f t="shared" si="2"/>
        <v>0</v>
      </c>
      <c r="K54" s="15">
        <v>0</v>
      </c>
      <c r="L54" s="17">
        <v>0</v>
      </c>
      <c r="M54" s="25">
        <f t="shared" si="1"/>
        <v>0</v>
      </c>
      <c r="N54" s="15">
        <v>29</v>
      </c>
      <c r="O54" s="17">
        <v>29</v>
      </c>
      <c r="P54" s="44">
        <f t="shared" si="3"/>
        <v>0</v>
      </c>
    </row>
    <row r="55" spans="1:16" ht="14.1" customHeight="1">
      <c r="A55" s="2">
        <v>30</v>
      </c>
      <c r="B55" s="2" t="str">
        <f>VLOOKUP(A55,Sheet2!$A$1:$B$114,2)</f>
        <v>Alleghany Co</v>
      </c>
      <c r="C55" s="2">
        <v>17</v>
      </c>
      <c r="D55" s="2" t="str">
        <f>VLOOKUP(C55,Sheet1!$A$1:$B$18,2)</f>
        <v>Skilled Crafts</v>
      </c>
      <c r="E55" s="15">
        <v>1</v>
      </c>
      <c r="F55" s="17">
        <v>2</v>
      </c>
      <c r="G55" s="25">
        <f t="shared" si="4"/>
        <v>-1</v>
      </c>
      <c r="H55" s="15">
        <v>0</v>
      </c>
      <c r="I55" s="17">
        <v>0</v>
      </c>
      <c r="J55" s="25">
        <f t="shared" si="2"/>
        <v>0</v>
      </c>
      <c r="K55" s="15">
        <v>3</v>
      </c>
      <c r="L55" s="17">
        <v>3</v>
      </c>
      <c r="M55" s="25">
        <f t="shared" si="1"/>
        <v>0</v>
      </c>
      <c r="N55" s="15">
        <v>4</v>
      </c>
      <c r="O55" s="17">
        <v>5</v>
      </c>
      <c r="P55" s="44">
        <f t="shared" si="3"/>
        <v>-1</v>
      </c>
    </row>
    <row r="56" spans="1:16" ht="14.1" customHeight="1">
      <c r="A56" s="2">
        <v>30</v>
      </c>
      <c r="B56" s="2" t="str">
        <f>VLOOKUP(A56,Sheet2!$A$1:$B$114,2)</f>
        <v>Alleghany Co</v>
      </c>
      <c r="C56" s="2">
        <v>18</v>
      </c>
      <c r="D56" s="2" t="str">
        <f>VLOOKUP(C56,Sheet1!$A$1:$B$18,2)</f>
        <v>Laborers Unskilled</v>
      </c>
      <c r="E56" s="15">
        <v>0</v>
      </c>
      <c r="F56" s="17">
        <v>0</v>
      </c>
      <c r="G56" s="25">
        <f t="shared" si="4"/>
        <v>0</v>
      </c>
      <c r="H56" s="15">
        <v>0</v>
      </c>
      <c r="I56" s="17">
        <v>0</v>
      </c>
      <c r="J56" s="25">
        <f t="shared" si="2"/>
        <v>0</v>
      </c>
      <c r="K56" s="15">
        <v>0</v>
      </c>
      <c r="L56" s="17">
        <v>0</v>
      </c>
      <c r="M56" s="25">
        <f t="shared" si="1"/>
        <v>0</v>
      </c>
      <c r="N56" s="15">
        <v>0</v>
      </c>
      <c r="O56" s="17">
        <v>0</v>
      </c>
      <c r="P56" s="44">
        <f t="shared" si="3"/>
        <v>0</v>
      </c>
    </row>
    <row r="57" spans="1:16" ht="14.1" customHeight="1">
      <c r="A57" s="2">
        <v>40</v>
      </c>
      <c r="B57" s="2" t="str">
        <f>VLOOKUP(A57,Sheet2!$A$1:$B$114,2)</f>
        <v>Anson Co</v>
      </c>
      <c r="C57" s="2">
        <v>1</v>
      </c>
      <c r="D57" s="2" t="str">
        <f>VLOOKUP(C57,Sheet1!$A$1:$B$18,2)</f>
        <v>Officials, Administrators, Managers</v>
      </c>
      <c r="E57" s="15">
        <v>8</v>
      </c>
      <c r="F57" s="17">
        <v>7</v>
      </c>
      <c r="G57" s="25">
        <f t="shared" si="4"/>
        <v>1</v>
      </c>
      <c r="H57" s="15">
        <v>1</v>
      </c>
      <c r="I57" s="17">
        <v>1</v>
      </c>
      <c r="J57" s="25">
        <f t="shared" si="2"/>
        <v>0</v>
      </c>
      <c r="K57" s="15">
        <v>0</v>
      </c>
      <c r="L57" s="17">
        <v>0</v>
      </c>
      <c r="M57" s="25">
        <f t="shared" si="1"/>
        <v>0</v>
      </c>
      <c r="N57" s="15">
        <v>9</v>
      </c>
      <c r="O57" s="17">
        <v>8</v>
      </c>
      <c r="P57" s="44">
        <f t="shared" si="3"/>
        <v>1</v>
      </c>
    </row>
    <row r="58" spans="1:16" ht="14.1" customHeight="1">
      <c r="A58" s="2">
        <v>40</v>
      </c>
      <c r="B58" s="2" t="str">
        <f>VLOOKUP(A58,Sheet2!$A$1:$B$114,2)</f>
        <v>Anson Co</v>
      </c>
      <c r="C58" s="2">
        <v>2</v>
      </c>
      <c r="D58" s="2" t="str">
        <f>VLOOKUP(C58,Sheet1!$A$1:$B$18,2)</f>
        <v>Principals</v>
      </c>
      <c r="E58" s="15">
        <v>10</v>
      </c>
      <c r="F58" s="17">
        <v>11</v>
      </c>
      <c r="G58" s="25">
        <f t="shared" si="4"/>
        <v>-1</v>
      </c>
      <c r="H58" s="15">
        <v>0</v>
      </c>
      <c r="I58" s="17">
        <v>0</v>
      </c>
      <c r="J58" s="25">
        <f t="shared" si="2"/>
        <v>0</v>
      </c>
      <c r="K58" s="15">
        <v>0</v>
      </c>
      <c r="L58" s="17">
        <v>0</v>
      </c>
      <c r="M58" s="25">
        <f t="shared" si="1"/>
        <v>0</v>
      </c>
      <c r="N58" s="15">
        <v>10</v>
      </c>
      <c r="O58" s="17">
        <v>11</v>
      </c>
      <c r="P58" s="44">
        <f t="shared" si="3"/>
        <v>-1</v>
      </c>
    </row>
    <row r="59" spans="1:16" ht="14.1" customHeight="1">
      <c r="A59" s="2">
        <v>40</v>
      </c>
      <c r="B59" s="2" t="str">
        <f>VLOOKUP(A59,Sheet2!$A$1:$B$114,2)</f>
        <v>Anson Co</v>
      </c>
      <c r="C59" s="2">
        <v>3</v>
      </c>
      <c r="D59" s="2" t="str">
        <f>VLOOKUP(C59,Sheet1!$A$1:$B$18,2)</f>
        <v>Assistant Principals, Teaching</v>
      </c>
      <c r="E59" s="15">
        <v>0</v>
      </c>
      <c r="F59" s="17">
        <v>0</v>
      </c>
      <c r="G59" s="25">
        <f t="shared" si="4"/>
        <v>0</v>
      </c>
      <c r="H59" s="15">
        <v>0</v>
      </c>
      <c r="I59" s="17">
        <v>0</v>
      </c>
      <c r="J59" s="25">
        <f t="shared" si="2"/>
        <v>0</v>
      </c>
      <c r="K59" s="15">
        <v>0</v>
      </c>
      <c r="L59" s="17">
        <v>0</v>
      </c>
      <c r="M59" s="25">
        <f t="shared" si="1"/>
        <v>0</v>
      </c>
      <c r="N59" s="15">
        <v>0</v>
      </c>
      <c r="O59" s="17">
        <v>0</v>
      </c>
      <c r="P59" s="44">
        <f t="shared" si="3"/>
        <v>0</v>
      </c>
    </row>
    <row r="60" spans="1:16" ht="14.1" customHeight="1">
      <c r="A60" s="2">
        <v>40</v>
      </c>
      <c r="B60" s="2" t="str">
        <f>VLOOKUP(A60,Sheet2!$A$1:$B$114,2)</f>
        <v>Anson Co</v>
      </c>
      <c r="C60" s="2">
        <v>4</v>
      </c>
      <c r="D60" s="2" t="str">
        <f>VLOOKUP(C60,Sheet1!$A$1:$B$18,2)</f>
        <v>Assistant Principals, Non-Teaching</v>
      </c>
      <c r="E60" s="15">
        <v>4</v>
      </c>
      <c r="F60" s="17">
        <v>5</v>
      </c>
      <c r="G60" s="25">
        <f t="shared" si="4"/>
        <v>-1</v>
      </c>
      <c r="H60" s="15">
        <v>0</v>
      </c>
      <c r="I60" s="17">
        <v>0</v>
      </c>
      <c r="J60" s="25">
        <f t="shared" si="2"/>
        <v>0</v>
      </c>
      <c r="K60" s="15">
        <v>1</v>
      </c>
      <c r="L60" s="17">
        <v>0</v>
      </c>
      <c r="M60" s="25">
        <f t="shared" si="1"/>
        <v>1</v>
      </c>
      <c r="N60" s="15">
        <v>5</v>
      </c>
      <c r="O60" s="17">
        <v>5</v>
      </c>
      <c r="P60" s="44">
        <f t="shared" si="3"/>
        <v>0</v>
      </c>
    </row>
    <row r="61" spans="1:16" ht="14.1" customHeight="1">
      <c r="A61" s="2">
        <v>40</v>
      </c>
      <c r="B61" s="2" t="str">
        <f>VLOOKUP(A61,Sheet2!$A$1:$B$114,2)</f>
        <v>Anson Co</v>
      </c>
      <c r="C61" s="2">
        <v>5</v>
      </c>
      <c r="D61" s="2" t="str">
        <f>VLOOKUP(C61,Sheet1!$A$1:$B$18,2)</f>
        <v>Elementry Teachers</v>
      </c>
      <c r="E61" s="15">
        <v>144</v>
      </c>
      <c r="F61" s="17">
        <v>151</v>
      </c>
      <c r="G61" s="25">
        <f t="shared" si="4"/>
        <v>-7</v>
      </c>
      <c r="H61" s="15">
        <v>21</v>
      </c>
      <c r="I61" s="17">
        <v>19</v>
      </c>
      <c r="J61" s="25">
        <f t="shared" si="2"/>
        <v>2</v>
      </c>
      <c r="K61" s="15">
        <v>3</v>
      </c>
      <c r="L61" s="17">
        <v>3</v>
      </c>
      <c r="M61" s="25">
        <f t="shared" si="1"/>
        <v>0</v>
      </c>
      <c r="N61" s="15">
        <v>168</v>
      </c>
      <c r="O61" s="17">
        <v>173</v>
      </c>
      <c r="P61" s="44">
        <f t="shared" si="3"/>
        <v>-5</v>
      </c>
    </row>
    <row r="62" spans="1:16" ht="14.1" customHeight="1">
      <c r="A62" s="2">
        <v>40</v>
      </c>
      <c r="B62" s="2" t="str">
        <f>VLOOKUP(A62,Sheet2!$A$1:$B$114,2)</f>
        <v>Anson Co</v>
      </c>
      <c r="C62" s="2">
        <v>6</v>
      </c>
      <c r="D62" s="2" t="str">
        <f>VLOOKUP(C62,Sheet1!$A$1:$B$18,2)</f>
        <v>Secondary Teachers</v>
      </c>
      <c r="E62" s="15">
        <v>69</v>
      </c>
      <c r="F62" s="17">
        <v>70</v>
      </c>
      <c r="G62" s="25">
        <f t="shared" si="4"/>
        <v>-1</v>
      </c>
      <c r="H62" s="15">
        <v>6</v>
      </c>
      <c r="I62" s="17">
        <v>2</v>
      </c>
      <c r="J62" s="25">
        <f t="shared" si="2"/>
        <v>4</v>
      </c>
      <c r="K62" s="15">
        <v>2</v>
      </c>
      <c r="L62" s="17">
        <v>1</v>
      </c>
      <c r="M62" s="25">
        <f t="shared" si="1"/>
        <v>1</v>
      </c>
      <c r="N62" s="15">
        <v>77</v>
      </c>
      <c r="O62" s="17">
        <v>73</v>
      </c>
      <c r="P62" s="44">
        <f t="shared" si="3"/>
        <v>4</v>
      </c>
    </row>
    <row r="63" spans="1:16" ht="14.1" customHeight="1">
      <c r="A63" s="2">
        <v>40</v>
      </c>
      <c r="B63" s="2" t="str">
        <f>VLOOKUP(A63,Sheet2!$A$1:$B$114,2)</f>
        <v>Anson Co</v>
      </c>
      <c r="C63" s="2">
        <v>7</v>
      </c>
      <c r="D63" s="2" t="str">
        <f>VLOOKUP(C63,Sheet1!$A$1:$B$18,2)</f>
        <v>Other Teachers</v>
      </c>
      <c r="E63" s="15">
        <v>1</v>
      </c>
      <c r="F63" s="17">
        <v>1</v>
      </c>
      <c r="G63" s="25">
        <f t="shared" si="4"/>
        <v>0</v>
      </c>
      <c r="H63" s="15">
        <v>3</v>
      </c>
      <c r="I63" s="17">
        <v>0</v>
      </c>
      <c r="J63" s="25">
        <f t="shared" si="2"/>
        <v>3</v>
      </c>
      <c r="K63" s="15">
        <v>6</v>
      </c>
      <c r="L63" s="17">
        <v>6</v>
      </c>
      <c r="M63" s="25">
        <f t="shared" si="1"/>
        <v>0</v>
      </c>
      <c r="N63" s="15">
        <v>10</v>
      </c>
      <c r="O63" s="17">
        <v>7</v>
      </c>
      <c r="P63" s="44">
        <f t="shared" si="3"/>
        <v>3</v>
      </c>
    </row>
    <row r="64" spans="1:16" ht="14.1" customHeight="1">
      <c r="A64" s="2">
        <v>40</v>
      </c>
      <c r="B64" s="2" t="str">
        <f>VLOOKUP(A64,Sheet2!$A$1:$B$114,2)</f>
        <v>Anson Co</v>
      </c>
      <c r="C64" s="2">
        <v>8</v>
      </c>
      <c r="D64" s="2" t="str">
        <f>VLOOKUP(C64,Sheet1!$A$1:$B$18,2)</f>
        <v>Guidence Personnel</v>
      </c>
      <c r="E64" s="15">
        <v>10</v>
      </c>
      <c r="F64" s="17">
        <v>10</v>
      </c>
      <c r="G64" s="25">
        <f t="shared" si="4"/>
        <v>0</v>
      </c>
      <c r="H64" s="15">
        <v>1</v>
      </c>
      <c r="I64" s="17">
        <v>0</v>
      </c>
      <c r="J64" s="25">
        <f t="shared" si="2"/>
        <v>1</v>
      </c>
      <c r="K64" s="15">
        <v>0</v>
      </c>
      <c r="L64" s="17">
        <v>1</v>
      </c>
      <c r="M64" s="25">
        <f t="shared" si="1"/>
        <v>-1</v>
      </c>
      <c r="N64" s="15">
        <v>11</v>
      </c>
      <c r="O64" s="17">
        <v>11</v>
      </c>
      <c r="P64" s="44">
        <f t="shared" si="3"/>
        <v>0</v>
      </c>
    </row>
    <row r="65" spans="1:16" ht="14.1" customHeight="1">
      <c r="A65" s="2">
        <v>40</v>
      </c>
      <c r="B65" s="2" t="str">
        <f>VLOOKUP(A65,Sheet2!$A$1:$B$114,2)</f>
        <v>Anson Co</v>
      </c>
      <c r="C65" s="2">
        <v>9</v>
      </c>
      <c r="D65" s="2" t="str">
        <f>VLOOKUP(C65,Sheet1!$A$1:$B$18,2)</f>
        <v>Psychology Personnel</v>
      </c>
      <c r="E65" s="15">
        <v>0</v>
      </c>
      <c r="F65" s="17">
        <v>0</v>
      </c>
      <c r="G65" s="25">
        <f t="shared" si="4"/>
        <v>0</v>
      </c>
      <c r="H65" s="15">
        <v>0</v>
      </c>
      <c r="I65" s="17">
        <v>0</v>
      </c>
      <c r="J65" s="25">
        <f t="shared" si="2"/>
        <v>0</v>
      </c>
      <c r="K65" s="15">
        <v>0</v>
      </c>
      <c r="L65" s="17">
        <v>0</v>
      </c>
      <c r="M65" s="25">
        <f t="shared" si="1"/>
        <v>0</v>
      </c>
      <c r="N65" s="15">
        <v>0</v>
      </c>
      <c r="O65" s="17">
        <v>0</v>
      </c>
      <c r="P65" s="44">
        <f t="shared" si="3"/>
        <v>0</v>
      </c>
    </row>
    <row r="66" spans="1:16" ht="14.1" customHeight="1">
      <c r="A66" s="2">
        <v>40</v>
      </c>
      <c r="B66" s="2" t="str">
        <f>VLOOKUP(A66,Sheet2!$A$1:$B$114,2)</f>
        <v>Anson Co</v>
      </c>
      <c r="C66" s="2">
        <v>10</v>
      </c>
      <c r="D66" s="2" t="str">
        <f>VLOOKUP(C66,Sheet1!$A$1:$B$18,2)</f>
        <v>Media Cordinators and Audio Visual</v>
      </c>
      <c r="E66" s="15">
        <v>5</v>
      </c>
      <c r="F66" s="17">
        <v>8</v>
      </c>
      <c r="G66" s="25">
        <f t="shared" si="4"/>
        <v>-3</v>
      </c>
      <c r="H66" s="15">
        <v>0</v>
      </c>
      <c r="I66" s="17">
        <v>0</v>
      </c>
      <c r="J66" s="25">
        <f t="shared" si="2"/>
        <v>0</v>
      </c>
      <c r="K66" s="15">
        <v>0</v>
      </c>
      <c r="L66" s="17">
        <v>0</v>
      </c>
      <c r="M66" s="25">
        <f t="shared" si="1"/>
        <v>0</v>
      </c>
      <c r="N66" s="15">
        <v>5</v>
      </c>
      <c r="O66" s="17">
        <v>8</v>
      </c>
      <c r="P66" s="44">
        <f t="shared" si="3"/>
        <v>-3</v>
      </c>
    </row>
    <row r="67" spans="1:16" ht="14.1" customHeight="1">
      <c r="A67" s="2">
        <v>40</v>
      </c>
      <c r="B67" s="2" t="str">
        <f>VLOOKUP(A67,Sheet2!$A$1:$B$114,2)</f>
        <v>Anson Co</v>
      </c>
      <c r="C67" s="2">
        <v>11</v>
      </c>
      <c r="D67" s="2" t="str">
        <f>VLOOKUP(C67,Sheet1!$A$1:$B$18,2)</f>
        <v>Consultants and Supervisors of Instructions</v>
      </c>
      <c r="E67" s="15">
        <v>3</v>
      </c>
      <c r="F67" s="17">
        <v>3</v>
      </c>
      <c r="G67" s="25">
        <f t="shared" si="4"/>
        <v>0</v>
      </c>
      <c r="H67" s="15">
        <v>0</v>
      </c>
      <c r="I67" s="17">
        <v>0</v>
      </c>
      <c r="J67" s="25">
        <f t="shared" si="2"/>
        <v>0</v>
      </c>
      <c r="K67" s="15">
        <v>0</v>
      </c>
      <c r="L67" s="17">
        <v>0</v>
      </c>
      <c r="M67" s="25">
        <f t="shared" ref="M67:M130" si="5">K67-L67</f>
        <v>0</v>
      </c>
      <c r="N67" s="15">
        <v>3</v>
      </c>
      <c r="O67" s="17">
        <v>3</v>
      </c>
      <c r="P67" s="44">
        <f t="shared" si="3"/>
        <v>0</v>
      </c>
    </row>
    <row r="68" spans="1:16" ht="14.1" customHeight="1">
      <c r="A68" s="2">
        <v>40</v>
      </c>
      <c r="B68" s="2" t="str">
        <f>VLOOKUP(A68,Sheet2!$A$1:$B$114,2)</f>
        <v>Anson Co</v>
      </c>
      <c r="C68" s="2">
        <v>12</v>
      </c>
      <c r="D68" s="2" t="str">
        <f>VLOOKUP(C68,Sheet1!$A$1:$B$18,2)</f>
        <v>Other Professional Staff</v>
      </c>
      <c r="E68" s="15">
        <v>14</v>
      </c>
      <c r="F68" s="17">
        <v>13</v>
      </c>
      <c r="G68" s="25">
        <f t="shared" si="4"/>
        <v>1</v>
      </c>
      <c r="H68" s="15">
        <v>4</v>
      </c>
      <c r="I68" s="17">
        <v>1</v>
      </c>
      <c r="J68" s="25">
        <f t="shared" ref="J68:J131" si="6">H68-I68</f>
        <v>3</v>
      </c>
      <c r="K68" s="15">
        <v>0</v>
      </c>
      <c r="L68" s="17">
        <v>2</v>
      </c>
      <c r="M68" s="25">
        <f t="shared" si="5"/>
        <v>-2</v>
      </c>
      <c r="N68" s="15">
        <v>18</v>
      </c>
      <c r="O68" s="17">
        <v>16</v>
      </c>
      <c r="P68" s="44">
        <f t="shared" ref="P68:P131" si="7">N68-O68</f>
        <v>2</v>
      </c>
    </row>
    <row r="69" spans="1:16" ht="14.1" customHeight="1">
      <c r="A69" s="2">
        <v>40</v>
      </c>
      <c r="B69" s="2" t="str">
        <f>VLOOKUP(A69,Sheet2!$A$1:$B$114,2)</f>
        <v>Anson Co</v>
      </c>
      <c r="C69" s="2">
        <v>13</v>
      </c>
      <c r="D69" s="2" t="str">
        <f>VLOOKUP(C69,Sheet1!$A$1:$B$18,2)</f>
        <v>Teacher Assistants</v>
      </c>
      <c r="E69" s="15">
        <v>24</v>
      </c>
      <c r="F69" s="17">
        <v>28</v>
      </c>
      <c r="G69" s="25">
        <f t="shared" si="4"/>
        <v>-4</v>
      </c>
      <c r="H69" s="15">
        <v>15</v>
      </c>
      <c r="I69" s="17">
        <v>13</v>
      </c>
      <c r="J69" s="25">
        <f t="shared" si="6"/>
        <v>2</v>
      </c>
      <c r="K69" s="15">
        <v>1</v>
      </c>
      <c r="L69" s="17">
        <v>1</v>
      </c>
      <c r="M69" s="25">
        <f t="shared" si="5"/>
        <v>0</v>
      </c>
      <c r="N69" s="15">
        <v>40</v>
      </c>
      <c r="O69" s="17">
        <v>42</v>
      </c>
      <c r="P69" s="44">
        <f t="shared" si="7"/>
        <v>-2</v>
      </c>
    </row>
    <row r="70" spans="1:16" ht="14.1" customHeight="1">
      <c r="A70" s="2">
        <v>40</v>
      </c>
      <c r="B70" s="2" t="str">
        <f>VLOOKUP(A70,Sheet2!$A$1:$B$114,2)</f>
        <v>Anson Co</v>
      </c>
      <c r="C70" s="2">
        <v>14</v>
      </c>
      <c r="D70" s="2" t="str">
        <f>VLOOKUP(C70,Sheet1!$A$1:$B$18,2)</f>
        <v>Technicians</v>
      </c>
      <c r="E70" s="15">
        <v>3</v>
      </c>
      <c r="F70" s="17">
        <v>2</v>
      </c>
      <c r="G70" s="25">
        <f t="shared" si="4"/>
        <v>1</v>
      </c>
      <c r="H70" s="15">
        <v>0</v>
      </c>
      <c r="I70" s="17">
        <v>0</v>
      </c>
      <c r="J70" s="25">
        <f t="shared" si="6"/>
        <v>0</v>
      </c>
      <c r="K70" s="15">
        <v>0</v>
      </c>
      <c r="L70" s="17">
        <v>0</v>
      </c>
      <c r="M70" s="25">
        <f t="shared" si="5"/>
        <v>0</v>
      </c>
      <c r="N70" s="15">
        <v>3</v>
      </c>
      <c r="O70" s="17">
        <v>2</v>
      </c>
      <c r="P70" s="44">
        <f t="shared" si="7"/>
        <v>1</v>
      </c>
    </row>
    <row r="71" spans="1:16" ht="14.1" customHeight="1">
      <c r="A71" s="2">
        <v>40</v>
      </c>
      <c r="B71" s="2" t="str">
        <f>VLOOKUP(A71,Sheet2!$A$1:$B$114,2)</f>
        <v>Anson Co</v>
      </c>
      <c r="C71" s="2">
        <v>15</v>
      </c>
      <c r="D71" s="2" t="str">
        <f>VLOOKUP(C71,Sheet1!$A$1:$B$18,2)</f>
        <v>Clerks/Secretaries</v>
      </c>
      <c r="E71" s="15">
        <v>42</v>
      </c>
      <c r="F71" s="17">
        <v>44</v>
      </c>
      <c r="G71" s="25">
        <f t="shared" si="4"/>
        <v>-2</v>
      </c>
      <c r="H71" s="15">
        <v>1</v>
      </c>
      <c r="I71" s="17">
        <v>1</v>
      </c>
      <c r="J71" s="25">
        <f t="shared" si="6"/>
        <v>0</v>
      </c>
      <c r="K71" s="15">
        <v>3</v>
      </c>
      <c r="L71" s="17">
        <v>3</v>
      </c>
      <c r="M71" s="25">
        <f t="shared" si="5"/>
        <v>0</v>
      </c>
      <c r="N71" s="15">
        <v>46</v>
      </c>
      <c r="O71" s="17">
        <v>48</v>
      </c>
      <c r="P71" s="44">
        <f t="shared" si="7"/>
        <v>-2</v>
      </c>
    </row>
    <row r="72" spans="1:16" ht="14.1" customHeight="1">
      <c r="A72" s="2">
        <v>40</v>
      </c>
      <c r="B72" s="2" t="str">
        <f>VLOOKUP(A72,Sheet2!$A$1:$B$114,2)</f>
        <v>Anson Co</v>
      </c>
      <c r="C72" s="2">
        <v>16</v>
      </c>
      <c r="D72" s="2" t="str">
        <f>VLOOKUP(C72,Sheet1!$A$1:$B$18,2)</f>
        <v>Service Workers</v>
      </c>
      <c r="E72" s="15">
        <v>30</v>
      </c>
      <c r="F72" s="17">
        <v>0</v>
      </c>
      <c r="G72" s="25">
        <f t="shared" si="4"/>
        <v>30</v>
      </c>
      <c r="H72" s="15">
        <v>1</v>
      </c>
      <c r="I72" s="17">
        <v>30</v>
      </c>
      <c r="J72" s="25">
        <f t="shared" si="6"/>
        <v>-29</v>
      </c>
      <c r="K72" s="15">
        <v>37</v>
      </c>
      <c r="L72" s="17">
        <v>34</v>
      </c>
      <c r="M72" s="25">
        <f t="shared" si="5"/>
        <v>3</v>
      </c>
      <c r="N72" s="15">
        <v>68</v>
      </c>
      <c r="O72" s="17">
        <v>64</v>
      </c>
      <c r="P72" s="44">
        <f t="shared" si="7"/>
        <v>4</v>
      </c>
    </row>
    <row r="73" spans="1:16" ht="14.1" customHeight="1">
      <c r="A73" s="2">
        <v>40</v>
      </c>
      <c r="B73" s="2" t="str">
        <f>VLOOKUP(A73,Sheet2!$A$1:$B$114,2)</f>
        <v>Anson Co</v>
      </c>
      <c r="C73" s="2">
        <v>17</v>
      </c>
      <c r="D73" s="2" t="str">
        <f>VLOOKUP(C73,Sheet1!$A$1:$B$18,2)</f>
        <v>Skilled Crafts</v>
      </c>
      <c r="E73" s="15">
        <v>7</v>
      </c>
      <c r="F73" s="17">
        <v>5</v>
      </c>
      <c r="G73" s="25">
        <f t="shared" ref="G73:G125" si="8">E73-F73</f>
        <v>2</v>
      </c>
      <c r="H73" s="15">
        <v>0</v>
      </c>
      <c r="I73" s="17">
        <v>2</v>
      </c>
      <c r="J73" s="25">
        <f t="shared" si="6"/>
        <v>-2</v>
      </c>
      <c r="K73" s="15">
        <v>8</v>
      </c>
      <c r="L73" s="17">
        <v>8</v>
      </c>
      <c r="M73" s="25">
        <f t="shared" si="5"/>
        <v>0</v>
      </c>
      <c r="N73" s="15">
        <v>15</v>
      </c>
      <c r="O73" s="17">
        <v>15</v>
      </c>
      <c r="P73" s="44">
        <f t="shared" si="7"/>
        <v>0</v>
      </c>
    </row>
    <row r="74" spans="1:16" ht="14.1" customHeight="1">
      <c r="A74" s="2">
        <v>40</v>
      </c>
      <c r="B74" s="2" t="str">
        <f>VLOOKUP(A74,Sheet2!$A$1:$B$114,2)</f>
        <v>Anson Co</v>
      </c>
      <c r="C74" s="2">
        <v>18</v>
      </c>
      <c r="D74" s="2" t="str">
        <f>VLOOKUP(C74,Sheet1!$A$1:$B$18,2)</f>
        <v>Laborers Unskilled</v>
      </c>
      <c r="E74" s="15">
        <v>0</v>
      </c>
      <c r="F74" s="17">
        <v>0</v>
      </c>
      <c r="G74" s="25">
        <f t="shared" si="8"/>
        <v>0</v>
      </c>
      <c r="H74" s="15">
        <v>0</v>
      </c>
      <c r="I74" s="17">
        <v>0</v>
      </c>
      <c r="J74" s="25">
        <f t="shared" si="6"/>
        <v>0</v>
      </c>
      <c r="K74" s="15">
        <v>0</v>
      </c>
      <c r="L74" s="17">
        <v>0</v>
      </c>
      <c r="M74" s="25">
        <f t="shared" si="5"/>
        <v>0</v>
      </c>
      <c r="N74" s="15">
        <v>0</v>
      </c>
      <c r="O74" s="17">
        <v>0</v>
      </c>
      <c r="P74" s="44">
        <f t="shared" si="7"/>
        <v>0</v>
      </c>
    </row>
    <row r="75" spans="1:16" ht="14.1" customHeight="1">
      <c r="A75" s="2">
        <v>50</v>
      </c>
      <c r="B75" s="2" t="str">
        <f>VLOOKUP(A75,Sheet2!$A$1:$B$114,2)</f>
        <v>Ashe Co</v>
      </c>
      <c r="C75" s="2">
        <v>1</v>
      </c>
      <c r="D75" s="2" t="str">
        <f>VLOOKUP(C75,Sheet1!$A$1:$B$18,2)</f>
        <v>Officials, Administrators, Managers</v>
      </c>
      <c r="E75" s="15">
        <v>8</v>
      </c>
      <c r="F75" s="17">
        <v>10</v>
      </c>
      <c r="G75" s="25">
        <f t="shared" si="8"/>
        <v>-2</v>
      </c>
      <c r="H75" s="15">
        <v>0</v>
      </c>
      <c r="I75" s="17">
        <v>0</v>
      </c>
      <c r="J75" s="25">
        <f t="shared" si="6"/>
        <v>0</v>
      </c>
      <c r="K75" s="15">
        <v>5</v>
      </c>
      <c r="L75" s="17">
        <v>5</v>
      </c>
      <c r="M75" s="25">
        <f t="shared" si="5"/>
        <v>0</v>
      </c>
      <c r="N75" s="15">
        <v>13</v>
      </c>
      <c r="O75" s="17">
        <v>15</v>
      </c>
      <c r="P75" s="44">
        <f t="shared" si="7"/>
        <v>-2</v>
      </c>
    </row>
    <row r="76" spans="1:16" ht="14.1" customHeight="1">
      <c r="A76" s="2">
        <v>50</v>
      </c>
      <c r="B76" s="2" t="str">
        <f>VLOOKUP(A76,Sheet2!$A$1:$B$114,2)</f>
        <v>Ashe Co</v>
      </c>
      <c r="C76" s="2">
        <v>2</v>
      </c>
      <c r="D76" s="2" t="str">
        <f>VLOOKUP(C76,Sheet1!$A$1:$B$18,2)</f>
        <v>Principals</v>
      </c>
      <c r="E76" s="15">
        <v>5</v>
      </c>
      <c r="F76" s="17">
        <v>5</v>
      </c>
      <c r="G76" s="25">
        <f t="shared" si="8"/>
        <v>0</v>
      </c>
      <c r="H76" s="15">
        <v>0</v>
      </c>
      <c r="I76" s="17">
        <v>0</v>
      </c>
      <c r="J76" s="25">
        <f t="shared" si="6"/>
        <v>0</v>
      </c>
      <c r="K76" s="15">
        <v>0</v>
      </c>
      <c r="L76" s="17">
        <v>0</v>
      </c>
      <c r="M76" s="25">
        <f t="shared" si="5"/>
        <v>0</v>
      </c>
      <c r="N76" s="15">
        <v>5</v>
      </c>
      <c r="O76" s="17">
        <v>5</v>
      </c>
      <c r="P76" s="44">
        <f t="shared" si="7"/>
        <v>0</v>
      </c>
    </row>
    <row r="77" spans="1:16" ht="14.1" customHeight="1">
      <c r="A77" s="2">
        <v>50</v>
      </c>
      <c r="B77" s="2" t="str">
        <f>VLOOKUP(A77,Sheet2!$A$1:$B$114,2)</f>
        <v>Ashe Co</v>
      </c>
      <c r="C77" s="2">
        <v>3</v>
      </c>
      <c r="D77" s="2" t="str">
        <f>VLOOKUP(C77,Sheet1!$A$1:$B$18,2)</f>
        <v>Assistant Principals, Teaching</v>
      </c>
      <c r="E77" s="15">
        <v>0</v>
      </c>
      <c r="F77" s="17">
        <v>0</v>
      </c>
      <c r="G77" s="25">
        <f t="shared" si="8"/>
        <v>0</v>
      </c>
      <c r="H77" s="15">
        <v>0</v>
      </c>
      <c r="I77" s="17">
        <v>0</v>
      </c>
      <c r="J77" s="25">
        <f t="shared" si="6"/>
        <v>0</v>
      </c>
      <c r="K77" s="15">
        <v>0</v>
      </c>
      <c r="L77" s="17">
        <v>0</v>
      </c>
      <c r="M77" s="25">
        <f t="shared" si="5"/>
        <v>0</v>
      </c>
      <c r="N77" s="15">
        <v>0</v>
      </c>
      <c r="O77" s="17">
        <v>0</v>
      </c>
      <c r="P77" s="44">
        <f t="shared" si="7"/>
        <v>0</v>
      </c>
    </row>
    <row r="78" spans="1:16" ht="14.1" customHeight="1">
      <c r="A78" s="2">
        <v>50</v>
      </c>
      <c r="B78" s="2" t="str">
        <f>VLOOKUP(A78,Sheet2!$A$1:$B$114,2)</f>
        <v>Ashe Co</v>
      </c>
      <c r="C78" s="2">
        <v>4</v>
      </c>
      <c r="D78" s="2" t="str">
        <f>VLOOKUP(C78,Sheet1!$A$1:$B$18,2)</f>
        <v>Assistant Principals, Non-Teaching</v>
      </c>
      <c r="E78" s="15">
        <v>7</v>
      </c>
      <c r="F78" s="17">
        <v>7</v>
      </c>
      <c r="G78" s="25">
        <f t="shared" si="8"/>
        <v>0</v>
      </c>
      <c r="H78" s="15">
        <v>0</v>
      </c>
      <c r="I78" s="17">
        <v>0</v>
      </c>
      <c r="J78" s="25">
        <f t="shared" si="6"/>
        <v>0</v>
      </c>
      <c r="K78" s="15">
        <v>0</v>
      </c>
      <c r="L78" s="17">
        <v>0</v>
      </c>
      <c r="M78" s="25">
        <f t="shared" si="5"/>
        <v>0</v>
      </c>
      <c r="N78" s="15">
        <v>7</v>
      </c>
      <c r="O78" s="17">
        <v>7</v>
      </c>
      <c r="P78" s="44">
        <f t="shared" si="7"/>
        <v>0</v>
      </c>
    </row>
    <row r="79" spans="1:16" ht="14.1" customHeight="1">
      <c r="A79" s="2">
        <v>50</v>
      </c>
      <c r="B79" s="2" t="str">
        <f>VLOOKUP(A79,Sheet2!$A$1:$B$114,2)</f>
        <v>Ashe Co</v>
      </c>
      <c r="C79" s="2">
        <v>5</v>
      </c>
      <c r="D79" s="2" t="str">
        <f>VLOOKUP(C79,Sheet1!$A$1:$B$18,2)</f>
        <v>Elementry Teachers</v>
      </c>
      <c r="E79" s="15">
        <v>81</v>
      </c>
      <c r="F79" s="17">
        <v>74</v>
      </c>
      <c r="G79" s="25">
        <f t="shared" si="8"/>
        <v>7</v>
      </c>
      <c r="H79" s="15">
        <v>29</v>
      </c>
      <c r="I79" s="17">
        <v>35</v>
      </c>
      <c r="J79" s="25">
        <f t="shared" si="6"/>
        <v>-6</v>
      </c>
      <c r="K79" s="15">
        <v>1</v>
      </c>
      <c r="L79" s="17">
        <v>0</v>
      </c>
      <c r="M79" s="25">
        <f t="shared" si="5"/>
        <v>1</v>
      </c>
      <c r="N79" s="15">
        <v>111</v>
      </c>
      <c r="O79" s="17">
        <v>109</v>
      </c>
      <c r="P79" s="44">
        <f t="shared" si="7"/>
        <v>2</v>
      </c>
    </row>
    <row r="80" spans="1:16" ht="14.1" customHeight="1">
      <c r="A80" s="2">
        <v>50</v>
      </c>
      <c r="B80" s="2" t="str">
        <f>VLOOKUP(A80,Sheet2!$A$1:$B$114,2)</f>
        <v>Ashe Co</v>
      </c>
      <c r="C80" s="2">
        <v>6</v>
      </c>
      <c r="D80" s="2" t="str">
        <f>VLOOKUP(C80,Sheet1!$A$1:$B$18,2)</f>
        <v>Secondary Teachers</v>
      </c>
      <c r="E80" s="15">
        <v>61</v>
      </c>
      <c r="F80" s="17">
        <v>63</v>
      </c>
      <c r="G80" s="25">
        <f t="shared" si="8"/>
        <v>-2</v>
      </c>
      <c r="H80" s="15">
        <v>1</v>
      </c>
      <c r="I80" s="17">
        <v>3</v>
      </c>
      <c r="J80" s="25">
        <f t="shared" si="6"/>
        <v>-2</v>
      </c>
      <c r="K80" s="15">
        <v>4</v>
      </c>
      <c r="L80" s="17">
        <v>3</v>
      </c>
      <c r="M80" s="25">
        <f t="shared" si="5"/>
        <v>1</v>
      </c>
      <c r="N80" s="15">
        <v>66</v>
      </c>
      <c r="O80" s="17">
        <v>69</v>
      </c>
      <c r="P80" s="44">
        <f t="shared" si="7"/>
        <v>-3</v>
      </c>
    </row>
    <row r="81" spans="1:16" ht="14.1" customHeight="1">
      <c r="A81" s="2">
        <v>50</v>
      </c>
      <c r="B81" s="2" t="str">
        <f>VLOOKUP(A81,Sheet2!$A$1:$B$114,2)</f>
        <v>Ashe Co</v>
      </c>
      <c r="C81" s="2">
        <v>7</v>
      </c>
      <c r="D81" s="2" t="str">
        <f>VLOOKUP(C81,Sheet1!$A$1:$B$18,2)</f>
        <v>Other Teachers</v>
      </c>
      <c r="E81" s="15">
        <v>50</v>
      </c>
      <c r="F81" s="17">
        <v>44</v>
      </c>
      <c r="G81" s="25">
        <f t="shared" si="8"/>
        <v>6</v>
      </c>
      <c r="H81" s="15">
        <v>3</v>
      </c>
      <c r="I81" s="17">
        <v>8</v>
      </c>
      <c r="J81" s="25">
        <f t="shared" si="6"/>
        <v>-5</v>
      </c>
      <c r="K81" s="15">
        <v>2</v>
      </c>
      <c r="L81" s="17">
        <v>1</v>
      </c>
      <c r="M81" s="25">
        <f t="shared" si="5"/>
        <v>1</v>
      </c>
      <c r="N81" s="15">
        <v>55</v>
      </c>
      <c r="O81" s="17">
        <v>53</v>
      </c>
      <c r="P81" s="44">
        <f t="shared" si="7"/>
        <v>2</v>
      </c>
    </row>
    <row r="82" spans="1:16" ht="14.1" customHeight="1">
      <c r="A82" s="2">
        <v>50</v>
      </c>
      <c r="B82" s="2" t="str">
        <f>VLOOKUP(A82,Sheet2!$A$1:$B$114,2)</f>
        <v>Ashe Co</v>
      </c>
      <c r="C82" s="2">
        <v>8</v>
      </c>
      <c r="D82" s="2" t="str">
        <f>VLOOKUP(C82,Sheet1!$A$1:$B$18,2)</f>
        <v>Guidence Personnel</v>
      </c>
      <c r="E82" s="15">
        <v>7</v>
      </c>
      <c r="F82" s="17">
        <v>7</v>
      </c>
      <c r="G82" s="25">
        <f t="shared" si="8"/>
        <v>0</v>
      </c>
      <c r="H82" s="15">
        <v>0</v>
      </c>
      <c r="I82" s="17">
        <v>0</v>
      </c>
      <c r="J82" s="25">
        <f t="shared" si="6"/>
        <v>0</v>
      </c>
      <c r="K82" s="15">
        <v>0</v>
      </c>
      <c r="L82" s="17">
        <v>0</v>
      </c>
      <c r="M82" s="25">
        <f t="shared" si="5"/>
        <v>0</v>
      </c>
      <c r="N82" s="15">
        <v>7</v>
      </c>
      <c r="O82" s="17">
        <v>7</v>
      </c>
      <c r="P82" s="44">
        <f t="shared" si="7"/>
        <v>0</v>
      </c>
    </row>
    <row r="83" spans="1:16" ht="14.1" customHeight="1">
      <c r="A83" s="2">
        <v>50</v>
      </c>
      <c r="B83" s="2" t="str">
        <f>VLOOKUP(A83,Sheet2!$A$1:$B$114,2)</f>
        <v>Ashe Co</v>
      </c>
      <c r="C83" s="2">
        <v>9</v>
      </c>
      <c r="D83" s="2" t="str">
        <f>VLOOKUP(C83,Sheet1!$A$1:$B$18,2)</f>
        <v>Psychology Personnel</v>
      </c>
      <c r="E83" s="15">
        <v>0</v>
      </c>
      <c r="F83" s="17">
        <v>0</v>
      </c>
      <c r="G83" s="25">
        <f t="shared" si="8"/>
        <v>0</v>
      </c>
      <c r="H83" s="15">
        <v>2</v>
      </c>
      <c r="I83" s="17">
        <v>3</v>
      </c>
      <c r="J83" s="25">
        <f t="shared" si="6"/>
        <v>-1</v>
      </c>
      <c r="K83" s="15">
        <v>0</v>
      </c>
      <c r="L83" s="17">
        <v>0</v>
      </c>
      <c r="M83" s="25">
        <f t="shared" si="5"/>
        <v>0</v>
      </c>
      <c r="N83" s="15">
        <v>2</v>
      </c>
      <c r="O83" s="17">
        <v>3</v>
      </c>
      <c r="P83" s="44">
        <f t="shared" si="7"/>
        <v>-1</v>
      </c>
    </row>
    <row r="84" spans="1:16" ht="14.1" customHeight="1">
      <c r="A84" s="2">
        <v>50</v>
      </c>
      <c r="B84" s="2" t="str">
        <f>VLOOKUP(A84,Sheet2!$A$1:$B$114,2)</f>
        <v>Ashe Co</v>
      </c>
      <c r="C84" s="2">
        <v>10</v>
      </c>
      <c r="D84" s="2" t="str">
        <f>VLOOKUP(C84,Sheet1!$A$1:$B$18,2)</f>
        <v>Media Cordinators and Audio Visual</v>
      </c>
      <c r="E84" s="15">
        <v>5</v>
      </c>
      <c r="F84" s="17">
        <v>5</v>
      </c>
      <c r="G84" s="25">
        <f t="shared" si="8"/>
        <v>0</v>
      </c>
      <c r="H84" s="15">
        <v>0</v>
      </c>
      <c r="I84" s="17">
        <v>0</v>
      </c>
      <c r="J84" s="25">
        <f t="shared" si="6"/>
        <v>0</v>
      </c>
      <c r="K84" s="15">
        <v>0</v>
      </c>
      <c r="L84" s="17">
        <v>0</v>
      </c>
      <c r="M84" s="25">
        <f t="shared" si="5"/>
        <v>0</v>
      </c>
      <c r="N84" s="15">
        <v>5</v>
      </c>
      <c r="O84" s="17">
        <v>5</v>
      </c>
      <c r="P84" s="44">
        <f t="shared" si="7"/>
        <v>0</v>
      </c>
    </row>
    <row r="85" spans="1:16" ht="14.1" customHeight="1">
      <c r="A85" s="2">
        <v>50</v>
      </c>
      <c r="B85" s="2" t="str">
        <f>VLOOKUP(A85,Sheet2!$A$1:$B$114,2)</f>
        <v>Ashe Co</v>
      </c>
      <c r="C85" s="2">
        <v>11</v>
      </c>
      <c r="D85" s="2" t="str">
        <f>VLOOKUP(C85,Sheet1!$A$1:$B$18,2)</f>
        <v>Consultants and Supervisors of Instructions</v>
      </c>
      <c r="E85" s="15">
        <v>0</v>
      </c>
      <c r="F85" s="17">
        <v>0</v>
      </c>
      <c r="G85" s="25">
        <f t="shared" si="8"/>
        <v>0</v>
      </c>
      <c r="H85" s="15">
        <v>0</v>
      </c>
      <c r="I85" s="17">
        <v>0</v>
      </c>
      <c r="J85" s="25">
        <f t="shared" si="6"/>
        <v>0</v>
      </c>
      <c r="K85" s="15">
        <v>0</v>
      </c>
      <c r="L85" s="17">
        <v>0</v>
      </c>
      <c r="M85" s="25">
        <f t="shared" si="5"/>
        <v>0</v>
      </c>
      <c r="N85" s="15">
        <v>0</v>
      </c>
      <c r="O85" s="17">
        <v>0</v>
      </c>
      <c r="P85" s="44">
        <f t="shared" si="7"/>
        <v>0</v>
      </c>
    </row>
    <row r="86" spans="1:16" ht="14.1" customHeight="1">
      <c r="A86" s="2">
        <v>50</v>
      </c>
      <c r="B86" s="2" t="str">
        <f>VLOOKUP(A86,Sheet2!$A$1:$B$114,2)</f>
        <v>Ashe Co</v>
      </c>
      <c r="C86" s="2">
        <v>12</v>
      </c>
      <c r="D86" s="2" t="str">
        <f>VLOOKUP(C86,Sheet1!$A$1:$B$18,2)</f>
        <v>Other Professional Staff</v>
      </c>
      <c r="E86" s="15">
        <v>8</v>
      </c>
      <c r="F86" s="17">
        <v>7</v>
      </c>
      <c r="G86" s="25">
        <f t="shared" si="8"/>
        <v>1</v>
      </c>
      <c r="H86" s="15">
        <v>0</v>
      </c>
      <c r="I86" s="17">
        <v>0</v>
      </c>
      <c r="J86" s="25">
        <f t="shared" si="6"/>
        <v>0</v>
      </c>
      <c r="K86" s="15">
        <v>5</v>
      </c>
      <c r="L86" s="17">
        <v>5</v>
      </c>
      <c r="M86" s="25">
        <f t="shared" si="5"/>
        <v>0</v>
      </c>
      <c r="N86" s="15">
        <v>13</v>
      </c>
      <c r="O86" s="17">
        <v>12</v>
      </c>
      <c r="P86" s="44">
        <f t="shared" si="7"/>
        <v>1</v>
      </c>
    </row>
    <row r="87" spans="1:16" ht="14.1" customHeight="1">
      <c r="A87" s="2">
        <v>50</v>
      </c>
      <c r="B87" s="2" t="str">
        <f>VLOOKUP(A87,Sheet2!$A$1:$B$114,2)</f>
        <v>Ashe Co</v>
      </c>
      <c r="C87" s="2">
        <v>13</v>
      </c>
      <c r="D87" s="2" t="str">
        <f>VLOOKUP(C87,Sheet1!$A$1:$B$18,2)</f>
        <v>Teacher Assistants</v>
      </c>
      <c r="E87" s="15">
        <v>44</v>
      </c>
      <c r="F87" s="17">
        <v>42</v>
      </c>
      <c r="G87" s="25">
        <f t="shared" si="8"/>
        <v>2</v>
      </c>
      <c r="H87" s="15">
        <v>8</v>
      </c>
      <c r="I87" s="17">
        <v>13</v>
      </c>
      <c r="J87" s="25">
        <f t="shared" si="6"/>
        <v>-5</v>
      </c>
      <c r="K87" s="15">
        <v>0</v>
      </c>
      <c r="L87" s="17">
        <v>6</v>
      </c>
      <c r="M87" s="25">
        <f t="shared" si="5"/>
        <v>-6</v>
      </c>
      <c r="N87" s="15">
        <v>52</v>
      </c>
      <c r="O87" s="17">
        <v>61</v>
      </c>
      <c r="P87" s="44">
        <f t="shared" si="7"/>
        <v>-9</v>
      </c>
    </row>
    <row r="88" spans="1:16" ht="14.1" customHeight="1">
      <c r="A88" s="2">
        <v>50</v>
      </c>
      <c r="B88" s="2" t="str">
        <f>VLOOKUP(A88,Sheet2!$A$1:$B$114,2)</f>
        <v>Ashe Co</v>
      </c>
      <c r="C88" s="2">
        <v>14</v>
      </c>
      <c r="D88" s="2" t="str">
        <f>VLOOKUP(C88,Sheet1!$A$1:$B$18,2)</f>
        <v>Technicians</v>
      </c>
      <c r="E88" s="15">
        <v>4</v>
      </c>
      <c r="F88" s="17">
        <v>4</v>
      </c>
      <c r="G88" s="25">
        <f t="shared" si="8"/>
        <v>0</v>
      </c>
      <c r="H88" s="15">
        <v>0</v>
      </c>
      <c r="I88" s="17">
        <v>0</v>
      </c>
      <c r="J88" s="25">
        <f t="shared" si="6"/>
        <v>0</v>
      </c>
      <c r="K88" s="15">
        <v>0</v>
      </c>
      <c r="L88" s="17">
        <v>0</v>
      </c>
      <c r="M88" s="25">
        <f t="shared" si="5"/>
        <v>0</v>
      </c>
      <c r="N88" s="15">
        <v>4</v>
      </c>
      <c r="O88" s="17">
        <v>4</v>
      </c>
      <c r="P88" s="44">
        <f t="shared" si="7"/>
        <v>0</v>
      </c>
    </row>
    <row r="89" spans="1:16" ht="14.1" customHeight="1">
      <c r="A89" s="2">
        <v>50</v>
      </c>
      <c r="B89" s="2" t="str">
        <f>VLOOKUP(A89,Sheet2!$A$1:$B$114,2)</f>
        <v>Ashe Co</v>
      </c>
      <c r="C89" s="2">
        <v>15</v>
      </c>
      <c r="D89" s="2" t="str">
        <f>VLOOKUP(C89,Sheet1!$A$1:$B$18,2)</f>
        <v>Clerks/Secretaries</v>
      </c>
      <c r="E89" s="15">
        <v>18</v>
      </c>
      <c r="F89" s="17">
        <v>20</v>
      </c>
      <c r="G89" s="25">
        <f t="shared" si="8"/>
        <v>-2</v>
      </c>
      <c r="H89" s="15">
        <v>1</v>
      </c>
      <c r="I89" s="17">
        <v>1</v>
      </c>
      <c r="J89" s="25">
        <f t="shared" si="6"/>
        <v>0</v>
      </c>
      <c r="K89" s="15">
        <v>1</v>
      </c>
      <c r="L89" s="17">
        <v>1</v>
      </c>
      <c r="M89" s="25">
        <f t="shared" si="5"/>
        <v>0</v>
      </c>
      <c r="N89" s="15">
        <v>20</v>
      </c>
      <c r="O89" s="17">
        <v>22</v>
      </c>
      <c r="P89" s="44">
        <f t="shared" si="7"/>
        <v>-2</v>
      </c>
    </row>
    <row r="90" spans="1:16" ht="14.1" customHeight="1">
      <c r="A90" s="2">
        <v>50</v>
      </c>
      <c r="B90" s="2" t="str">
        <f>VLOOKUP(A90,Sheet2!$A$1:$B$114,2)</f>
        <v>Ashe Co</v>
      </c>
      <c r="C90" s="2">
        <v>16</v>
      </c>
      <c r="D90" s="2" t="str">
        <f>VLOOKUP(C90,Sheet1!$A$1:$B$18,2)</f>
        <v>Service Workers</v>
      </c>
      <c r="E90" s="15">
        <v>35</v>
      </c>
      <c r="F90" s="17">
        <v>38</v>
      </c>
      <c r="G90" s="25">
        <f t="shared" si="8"/>
        <v>-3</v>
      </c>
      <c r="H90" s="15">
        <v>1</v>
      </c>
      <c r="I90" s="17">
        <v>3</v>
      </c>
      <c r="J90" s="25">
        <f t="shared" si="6"/>
        <v>-2</v>
      </c>
      <c r="K90" s="15">
        <v>38</v>
      </c>
      <c r="L90" s="17">
        <v>41</v>
      </c>
      <c r="M90" s="25">
        <f t="shared" si="5"/>
        <v>-3</v>
      </c>
      <c r="N90" s="15">
        <v>74</v>
      </c>
      <c r="O90" s="17">
        <v>82</v>
      </c>
      <c r="P90" s="44">
        <f t="shared" si="7"/>
        <v>-8</v>
      </c>
    </row>
    <row r="91" spans="1:16" ht="17.100000000000001" customHeight="1">
      <c r="A91" s="2">
        <v>50</v>
      </c>
      <c r="B91" s="2" t="str">
        <f>VLOOKUP(A91,Sheet2!$A$1:$B$114,2)</f>
        <v>Ashe Co</v>
      </c>
      <c r="C91" s="2">
        <v>17</v>
      </c>
      <c r="D91" s="2" t="str">
        <f>VLOOKUP(C91,Sheet1!$A$1:$B$18,2)</f>
        <v>Skilled Crafts</v>
      </c>
      <c r="E91" s="15">
        <v>3</v>
      </c>
      <c r="F91" s="17">
        <v>4</v>
      </c>
      <c r="G91" s="25">
        <f t="shared" si="8"/>
        <v>-1</v>
      </c>
      <c r="H91" s="15">
        <v>0</v>
      </c>
      <c r="I91" s="17">
        <v>0</v>
      </c>
      <c r="J91" s="25">
        <f t="shared" si="6"/>
        <v>0</v>
      </c>
      <c r="K91" s="15">
        <v>1</v>
      </c>
      <c r="L91" s="17">
        <v>1</v>
      </c>
      <c r="M91" s="25">
        <f t="shared" si="5"/>
        <v>0</v>
      </c>
      <c r="N91" s="15">
        <v>4</v>
      </c>
      <c r="O91" s="17">
        <v>5</v>
      </c>
      <c r="P91" s="44">
        <f t="shared" si="7"/>
        <v>-1</v>
      </c>
    </row>
    <row r="92" spans="1:16" ht="17.100000000000001" customHeight="1">
      <c r="A92" s="2">
        <v>50</v>
      </c>
      <c r="B92" s="2" t="str">
        <f>VLOOKUP(A92,Sheet2!$A$1:$B$114,2)</f>
        <v>Ashe Co</v>
      </c>
      <c r="C92" s="2">
        <v>18</v>
      </c>
      <c r="D92" s="2" t="str">
        <f>VLOOKUP(C92,Sheet1!$A$1:$B$18,2)</f>
        <v>Laborers Unskilled</v>
      </c>
      <c r="E92" s="15">
        <v>0</v>
      </c>
      <c r="F92" s="17">
        <v>0</v>
      </c>
      <c r="G92" s="25">
        <f t="shared" si="8"/>
        <v>0</v>
      </c>
      <c r="H92" s="15">
        <v>0</v>
      </c>
      <c r="I92" s="17">
        <v>0</v>
      </c>
      <c r="J92" s="25">
        <f t="shared" si="6"/>
        <v>0</v>
      </c>
      <c r="K92" s="15">
        <v>0</v>
      </c>
      <c r="L92" s="17">
        <v>0</v>
      </c>
      <c r="M92" s="25">
        <f t="shared" si="5"/>
        <v>0</v>
      </c>
      <c r="N92" s="15">
        <v>0</v>
      </c>
      <c r="O92" s="17">
        <v>0</v>
      </c>
      <c r="P92" s="44">
        <f t="shared" si="7"/>
        <v>0</v>
      </c>
    </row>
    <row r="93" spans="1:16" ht="14.1" customHeight="1">
      <c r="A93" s="2">
        <v>60</v>
      </c>
      <c r="B93" s="2" t="str">
        <f>VLOOKUP(A93,Sheet2!$A$1:$B$114,2)</f>
        <v>Avery Co</v>
      </c>
      <c r="C93" s="2">
        <v>1</v>
      </c>
      <c r="D93" s="2" t="str">
        <f>VLOOKUP(C93,Sheet1!$A$1:$B$18,2)</f>
        <v>Officials, Administrators, Managers</v>
      </c>
      <c r="E93" s="15">
        <v>8</v>
      </c>
      <c r="F93" s="17">
        <v>8</v>
      </c>
      <c r="G93" s="25">
        <f t="shared" si="8"/>
        <v>0</v>
      </c>
      <c r="H93" s="15">
        <v>1</v>
      </c>
      <c r="I93" s="17">
        <v>2</v>
      </c>
      <c r="J93" s="25">
        <f t="shared" si="6"/>
        <v>-1</v>
      </c>
      <c r="K93" s="15">
        <v>1</v>
      </c>
      <c r="L93" s="17">
        <v>3</v>
      </c>
      <c r="M93" s="25">
        <f t="shared" si="5"/>
        <v>-2</v>
      </c>
      <c r="N93" s="15">
        <v>10</v>
      </c>
      <c r="O93" s="17">
        <v>13</v>
      </c>
      <c r="P93" s="44">
        <f t="shared" si="7"/>
        <v>-3</v>
      </c>
    </row>
    <row r="94" spans="1:16" ht="14.1" customHeight="1">
      <c r="A94" s="2">
        <v>60</v>
      </c>
      <c r="B94" s="2" t="str">
        <f>VLOOKUP(A94,Sheet2!$A$1:$B$114,2)</f>
        <v>Avery Co</v>
      </c>
      <c r="C94" s="2">
        <v>2</v>
      </c>
      <c r="D94" s="2" t="str">
        <f>VLOOKUP(C94,Sheet1!$A$1:$B$18,2)</f>
        <v>Principals</v>
      </c>
      <c r="E94" s="15">
        <v>10</v>
      </c>
      <c r="F94" s="17">
        <v>10</v>
      </c>
      <c r="G94" s="25">
        <f t="shared" si="8"/>
        <v>0</v>
      </c>
      <c r="H94" s="15">
        <v>0</v>
      </c>
      <c r="I94" s="17">
        <v>0</v>
      </c>
      <c r="J94" s="25">
        <f t="shared" si="6"/>
        <v>0</v>
      </c>
      <c r="K94" s="15">
        <v>0</v>
      </c>
      <c r="L94" s="17">
        <v>0</v>
      </c>
      <c r="M94" s="25">
        <f t="shared" si="5"/>
        <v>0</v>
      </c>
      <c r="N94" s="15">
        <v>10</v>
      </c>
      <c r="O94" s="17">
        <v>10</v>
      </c>
      <c r="P94" s="44">
        <f t="shared" si="7"/>
        <v>0</v>
      </c>
    </row>
    <row r="95" spans="1:16" ht="14.1" customHeight="1">
      <c r="A95" s="2">
        <v>60</v>
      </c>
      <c r="B95" s="2" t="str">
        <f>VLOOKUP(A95,Sheet2!$A$1:$B$114,2)</f>
        <v>Avery Co</v>
      </c>
      <c r="C95" s="2">
        <v>3</v>
      </c>
      <c r="D95" s="2" t="str">
        <f>VLOOKUP(C95,Sheet1!$A$1:$B$18,2)</f>
        <v>Assistant Principals, Teaching</v>
      </c>
      <c r="E95" s="15">
        <v>0</v>
      </c>
      <c r="F95" s="17">
        <v>0</v>
      </c>
      <c r="G95" s="25">
        <f t="shared" si="8"/>
        <v>0</v>
      </c>
      <c r="H95" s="15">
        <v>0</v>
      </c>
      <c r="I95" s="17">
        <v>0</v>
      </c>
      <c r="J95" s="25">
        <f t="shared" si="6"/>
        <v>0</v>
      </c>
      <c r="K95" s="15">
        <v>0</v>
      </c>
      <c r="L95" s="17">
        <v>0</v>
      </c>
      <c r="M95" s="25">
        <f t="shared" si="5"/>
        <v>0</v>
      </c>
      <c r="N95" s="15">
        <v>0</v>
      </c>
      <c r="O95" s="17">
        <v>0</v>
      </c>
      <c r="P95" s="44">
        <f t="shared" si="7"/>
        <v>0</v>
      </c>
    </row>
    <row r="96" spans="1:16" ht="14.1" customHeight="1">
      <c r="A96" s="2">
        <v>60</v>
      </c>
      <c r="B96" s="2" t="str">
        <f>VLOOKUP(A96,Sheet2!$A$1:$B$114,2)</f>
        <v>Avery Co</v>
      </c>
      <c r="C96" s="2">
        <v>4</v>
      </c>
      <c r="D96" s="2" t="str">
        <f>VLOOKUP(C96,Sheet1!$A$1:$B$18,2)</f>
        <v>Assistant Principals, Non-Teaching</v>
      </c>
      <c r="E96" s="15">
        <v>2</v>
      </c>
      <c r="F96" s="17">
        <v>0</v>
      </c>
      <c r="G96" s="25">
        <f t="shared" si="8"/>
        <v>2</v>
      </c>
      <c r="H96" s="15">
        <v>0</v>
      </c>
      <c r="I96" s="17">
        <v>2</v>
      </c>
      <c r="J96" s="25">
        <f t="shared" si="6"/>
        <v>-2</v>
      </c>
      <c r="K96" s="15">
        <v>1</v>
      </c>
      <c r="L96" s="17">
        <v>0</v>
      </c>
      <c r="M96" s="25">
        <f t="shared" si="5"/>
        <v>1</v>
      </c>
      <c r="N96" s="15">
        <v>3</v>
      </c>
      <c r="O96" s="17">
        <v>2</v>
      </c>
      <c r="P96" s="44">
        <f t="shared" si="7"/>
        <v>1</v>
      </c>
    </row>
    <row r="97" spans="1:16" ht="14.1" customHeight="1">
      <c r="A97" s="2">
        <v>60</v>
      </c>
      <c r="B97" s="2" t="str">
        <f>VLOOKUP(A97,Sheet2!$A$1:$B$114,2)</f>
        <v>Avery Co</v>
      </c>
      <c r="C97" s="2">
        <v>5</v>
      </c>
      <c r="D97" s="2" t="str">
        <f>VLOOKUP(C97,Sheet1!$A$1:$B$18,2)</f>
        <v>Elementry Teachers</v>
      </c>
      <c r="E97" s="15">
        <v>71</v>
      </c>
      <c r="F97" s="17">
        <v>56</v>
      </c>
      <c r="G97" s="25">
        <f t="shared" si="8"/>
        <v>15</v>
      </c>
      <c r="H97" s="15">
        <v>12</v>
      </c>
      <c r="I97" s="17">
        <v>21</v>
      </c>
      <c r="J97" s="25">
        <f t="shared" si="6"/>
        <v>-9</v>
      </c>
      <c r="K97" s="15">
        <v>2</v>
      </c>
      <c r="L97" s="17">
        <v>2</v>
      </c>
      <c r="M97" s="25">
        <f t="shared" si="5"/>
        <v>0</v>
      </c>
      <c r="N97" s="15">
        <v>85</v>
      </c>
      <c r="O97" s="17">
        <v>79</v>
      </c>
      <c r="P97" s="44">
        <f t="shared" si="7"/>
        <v>6</v>
      </c>
    </row>
    <row r="98" spans="1:16" ht="14.1" customHeight="1">
      <c r="A98" s="2">
        <v>60</v>
      </c>
      <c r="B98" s="2" t="str">
        <f>VLOOKUP(A98,Sheet2!$A$1:$B$114,2)</f>
        <v>Avery Co</v>
      </c>
      <c r="C98" s="2">
        <v>6</v>
      </c>
      <c r="D98" s="2" t="str">
        <f>VLOOKUP(C98,Sheet1!$A$1:$B$18,2)</f>
        <v>Secondary Teachers</v>
      </c>
      <c r="E98" s="15">
        <v>35</v>
      </c>
      <c r="F98" s="17">
        <v>31</v>
      </c>
      <c r="G98" s="25">
        <f t="shared" si="8"/>
        <v>4</v>
      </c>
      <c r="H98" s="15">
        <v>3</v>
      </c>
      <c r="I98" s="17">
        <v>1</v>
      </c>
      <c r="J98" s="25">
        <f t="shared" si="6"/>
        <v>2</v>
      </c>
      <c r="K98" s="15">
        <v>0</v>
      </c>
      <c r="L98" s="17">
        <v>1</v>
      </c>
      <c r="M98" s="25">
        <f t="shared" si="5"/>
        <v>-1</v>
      </c>
      <c r="N98" s="15">
        <v>38</v>
      </c>
      <c r="O98" s="17">
        <v>33</v>
      </c>
      <c r="P98" s="44">
        <f t="shared" si="7"/>
        <v>5</v>
      </c>
    </row>
    <row r="99" spans="1:16" ht="14.1" customHeight="1">
      <c r="A99" s="2">
        <v>60</v>
      </c>
      <c r="B99" s="2" t="str">
        <f>VLOOKUP(A99,Sheet2!$A$1:$B$114,2)</f>
        <v>Avery Co</v>
      </c>
      <c r="C99" s="2">
        <v>7</v>
      </c>
      <c r="D99" s="2" t="str">
        <f>VLOOKUP(C99,Sheet1!$A$1:$B$18,2)</f>
        <v>Other Teachers</v>
      </c>
      <c r="E99" s="15">
        <v>21</v>
      </c>
      <c r="F99" s="17">
        <v>47</v>
      </c>
      <c r="G99" s="25">
        <f t="shared" si="8"/>
        <v>-26</v>
      </c>
      <c r="H99" s="15">
        <v>5</v>
      </c>
      <c r="I99" s="17">
        <v>0</v>
      </c>
      <c r="J99" s="25">
        <f t="shared" si="6"/>
        <v>5</v>
      </c>
      <c r="K99" s="15">
        <v>0</v>
      </c>
      <c r="L99" s="17">
        <v>1</v>
      </c>
      <c r="M99" s="25">
        <f t="shared" si="5"/>
        <v>-1</v>
      </c>
      <c r="N99" s="15">
        <v>26</v>
      </c>
      <c r="O99" s="17">
        <v>48</v>
      </c>
      <c r="P99" s="44">
        <f t="shared" si="7"/>
        <v>-22</v>
      </c>
    </row>
    <row r="100" spans="1:16" ht="14.1" customHeight="1">
      <c r="A100" s="2">
        <v>60</v>
      </c>
      <c r="B100" s="2" t="str">
        <f>VLOOKUP(A100,Sheet2!$A$1:$B$114,2)</f>
        <v>Avery Co</v>
      </c>
      <c r="C100" s="2">
        <v>8</v>
      </c>
      <c r="D100" s="2" t="str">
        <f>VLOOKUP(C100,Sheet1!$A$1:$B$18,2)</f>
        <v>Guidence Personnel</v>
      </c>
      <c r="E100" s="15">
        <v>8</v>
      </c>
      <c r="F100" s="17">
        <v>7</v>
      </c>
      <c r="G100" s="25">
        <f t="shared" si="8"/>
        <v>1</v>
      </c>
      <c r="H100" s="15">
        <v>1</v>
      </c>
      <c r="I100" s="17">
        <v>0</v>
      </c>
      <c r="J100" s="25">
        <f t="shared" si="6"/>
        <v>1</v>
      </c>
      <c r="K100" s="15">
        <v>0</v>
      </c>
      <c r="L100" s="17">
        <v>0</v>
      </c>
      <c r="M100" s="25">
        <f t="shared" si="5"/>
        <v>0</v>
      </c>
      <c r="N100" s="15">
        <v>9</v>
      </c>
      <c r="O100" s="17">
        <v>7</v>
      </c>
      <c r="P100" s="44">
        <f t="shared" si="7"/>
        <v>2</v>
      </c>
    </row>
    <row r="101" spans="1:16" ht="14.1" customHeight="1">
      <c r="A101" s="2">
        <v>60</v>
      </c>
      <c r="B101" s="2" t="str">
        <f>VLOOKUP(A101,Sheet2!$A$1:$B$114,2)</f>
        <v>Avery Co</v>
      </c>
      <c r="C101" s="2">
        <v>9</v>
      </c>
      <c r="D101" s="2" t="str">
        <f>VLOOKUP(C101,Sheet1!$A$1:$B$18,2)</f>
        <v>Psychology Personnel</v>
      </c>
      <c r="E101" s="15">
        <v>0</v>
      </c>
      <c r="F101" s="17">
        <v>0</v>
      </c>
      <c r="G101" s="25">
        <f t="shared" si="8"/>
        <v>0</v>
      </c>
      <c r="H101" s="15">
        <v>2</v>
      </c>
      <c r="I101" s="17">
        <v>2</v>
      </c>
      <c r="J101" s="25">
        <f t="shared" si="6"/>
        <v>0</v>
      </c>
      <c r="K101" s="15">
        <v>0</v>
      </c>
      <c r="L101" s="17">
        <v>0</v>
      </c>
      <c r="M101" s="25">
        <f t="shared" si="5"/>
        <v>0</v>
      </c>
      <c r="N101" s="15">
        <v>2</v>
      </c>
      <c r="O101" s="17">
        <v>2</v>
      </c>
      <c r="P101" s="44">
        <f t="shared" si="7"/>
        <v>0</v>
      </c>
    </row>
    <row r="102" spans="1:16" ht="14.1" customHeight="1">
      <c r="A102" s="2">
        <v>60</v>
      </c>
      <c r="B102" s="2" t="str">
        <f>VLOOKUP(A102,Sheet2!$A$1:$B$114,2)</f>
        <v>Avery Co</v>
      </c>
      <c r="C102" s="2">
        <v>10</v>
      </c>
      <c r="D102" s="2" t="str">
        <f>VLOOKUP(C102,Sheet1!$A$1:$B$18,2)</f>
        <v>Media Cordinators and Audio Visual</v>
      </c>
      <c r="E102" s="15">
        <v>5</v>
      </c>
      <c r="F102" s="17">
        <v>5</v>
      </c>
      <c r="G102" s="25">
        <f t="shared" si="8"/>
        <v>0</v>
      </c>
      <c r="H102" s="15">
        <v>0</v>
      </c>
      <c r="I102" s="17">
        <v>0</v>
      </c>
      <c r="J102" s="25">
        <f t="shared" si="6"/>
        <v>0</v>
      </c>
      <c r="K102" s="15">
        <v>0</v>
      </c>
      <c r="L102" s="17">
        <v>0</v>
      </c>
      <c r="M102" s="25">
        <f t="shared" si="5"/>
        <v>0</v>
      </c>
      <c r="N102" s="15">
        <v>5</v>
      </c>
      <c r="O102" s="17">
        <v>5</v>
      </c>
      <c r="P102" s="44">
        <f t="shared" si="7"/>
        <v>0</v>
      </c>
    </row>
    <row r="103" spans="1:16" ht="14.1" customHeight="1">
      <c r="A103" s="2">
        <v>60</v>
      </c>
      <c r="B103" s="2" t="str">
        <f>VLOOKUP(A103,Sheet2!$A$1:$B$114,2)</f>
        <v>Avery Co</v>
      </c>
      <c r="C103" s="2">
        <v>11</v>
      </c>
      <c r="D103" s="2" t="str">
        <f>VLOOKUP(C103,Sheet1!$A$1:$B$18,2)</f>
        <v>Consultants and Supervisors of Instructions</v>
      </c>
      <c r="E103" s="15">
        <v>3</v>
      </c>
      <c r="F103" s="17">
        <v>0</v>
      </c>
      <c r="G103" s="25">
        <f t="shared" si="8"/>
        <v>3</v>
      </c>
      <c r="H103" s="15">
        <v>3</v>
      </c>
      <c r="I103" s="17">
        <v>4</v>
      </c>
      <c r="J103" s="25">
        <f t="shared" si="6"/>
        <v>-1</v>
      </c>
      <c r="K103" s="15">
        <v>0</v>
      </c>
      <c r="L103" s="17">
        <v>0</v>
      </c>
      <c r="M103" s="25">
        <f t="shared" si="5"/>
        <v>0</v>
      </c>
      <c r="N103" s="15">
        <v>6</v>
      </c>
      <c r="O103" s="17">
        <v>4</v>
      </c>
      <c r="P103" s="44">
        <f t="shared" si="7"/>
        <v>2</v>
      </c>
    </row>
    <row r="104" spans="1:16" ht="14.1" customHeight="1">
      <c r="A104" s="2">
        <v>60</v>
      </c>
      <c r="B104" s="2" t="str">
        <f>VLOOKUP(A104,Sheet2!$A$1:$B$114,2)</f>
        <v>Avery Co</v>
      </c>
      <c r="C104" s="2">
        <v>12</v>
      </c>
      <c r="D104" s="2" t="str">
        <f>VLOOKUP(C104,Sheet1!$A$1:$B$18,2)</f>
        <v>Other Professional Staff</v>
      </c>
      <c r="E104" s="15">
        <v>8</v>
      </c>
      <c r="F104" s="17">
        <v>12</v>
      </c>
      <c r="G104" s="25">
        <f t="shared" si="8"/>
        <v>-4</v>
      </c>
      <c r="H104" s="15">
        <v>1</v>
      </c>
      <c r="I104" s="17">
        <v>3</v>
      </c>
      <c r="J104" s="25">
        <f t="shared" si="6"/>
        <v>-2</v>
      </c>
      <c r="K104" s="15">
        <v>2</v>
      </c>
      <c r="L104" s="17">
        <v>1</v>
      </c>
      <c r="M104" s="25">
        <f t="shared" si="5"/>
        <v>1</v>
      </c>
      <c r="N104" s="15">
        <v>11</v>
      </c>
      <c r="O104" s="17">
        <v>16</v>
      </c>
      <c r="P104" s="44">
        <f t="shared" si="7"/>
        <v>-5</v>
      </c>
    </row>
    <row r="105" spans="1:16" ht="14.1" customHeight="1">
      <c r="A105" s="2">
        <v>60</v>
      </c>
      <c r="B105" s="2" t="str">
        <f>VLOOKUP(A105,Sheet2!$A$1:$B$114,2)</f>
        <v>Avery Co</v>
      </c>
      <c r="C105" s="2">
        <v>13</v>
      </c>
      <c r="D105" s="2" t="str">
        <f>VLOOKUP(C105,Sheet1!$A$1:$B$18,2)</f>
        <v>Teacher Assistants</v>
      </c>
      <c r="E105" s="15">
        <v>30</v>
      </c>
      <c r="F105" s="17">
        <v>30</v>
      </c>
      <c r="G105" s="25">
        <f t="shared" si="8"/>
        <v>0</v>
      </c>
      <c r="H105" s="15">
        <v>8</v>
      </c>
      <c r="I105" s="17">
        <v>15</v>
      </c>
      <c r="J105" s="25">
        <f t="shared" si="6"/>
        <v>-7</v>
      </c>
      <c r="K105" s="15">
        <v>0</v>
      </c>
      <c r="L105" s="17">
        <v>0</v>
      </c>
      <c r="M105" s="25">
        <f t="shared" si="5"/>
        <v>0</v>
      </c>
      <c r="N105" s="15">
        <v>38</v>
      </c>
      <c r="O105" s="17">
        <v>45</v>
      </c>
      <c r="P105" s="44">
        <f t="shared" si="7"/>
        <v>-7</v>
      </c>
    </row>
    <row r="106" spans="1:16" ht="14.1" customHeight="1">
      <c r="A106" s="2">
        <v>60</v>
      </c>
      <c r="B106" s="2" t="str">
        <f>VLOOKUP(A106,Sheet2!$A$1:$B$114,2)</f>
        <v>Avery Co</v>
      </c>
      <c r="C106" s="2">
        <v>14</v>
      </c>
      <c r="D106" s="2" t="str">
        <f>VLOOKUP(C106,Sheet1!$A$1:$B$18,2)</f>
        <v>Technicians</v>
      </c>
      <c r="E106" s="15">
        <v>0</v>
      </c>
      <c r="F106" s="17">
        <v>0</v>
      </c>
      <c r="G106" s="25">
        <f t="shared" si="8"/>
        <v>0</v>
      </c>
      <c r="H106" s="15">
        <v>0</v>
      </c>
      <c r="I106" s="17">
        <v>0</v>
      </c>
      <c r="J106" s="25">
        <f t="shared" si="6"/>
        <v>0</v>
      </c>
      <c r="K106" s="15">
        <v>4</v>
      </c>
      <c r="L106" s="17">
        <v>3</v>
      </c>
      <c r="M106" s="25">
        <f t="shared" si="5"/>
        <v>1</v>
      </c>
      <c r="N106" s="15">
        <v>4</v>
      </c>
      <c r="O106" s="17">
        <v>3</v>
      </c>
      <c r="P106" s="44">
        <f t="shared" si="7"/>
        <v>1</v>
      </c>
    </row>
    <row r="107" spans="1:16" ht="14.1" customHeight="1">
      <c r="A107" s="2">
        <v>60</v>
      </c>
      <c r="B107" s="2" t="str">
        <f>VLOOKUP(A107,Sheet2!$A$1:$B$114,2)</f>
        <v>Avery Co</v>
      </c>
      <c r="C107" s="2">
        <v>15</v>
      </c>
      <c r="D107" s="2" t="str">
        <f>VLOOKUP(C107,Sheet1!$A$1:$B$18,2)</f>
        <v>Clerks/Secretaries</v>
      </c>
      <c r="E107" s="15">
        <v>15</v>
      </c>
      <c r="F107" s="17">
        <v>0</v>
      </c>
      <c r="G107" s="25">
        <f t="shared" si="8"/>
        <v>15</v>
      </c>
      <c r="H107" s="15">
        <v>1</v>
      </c>
      <c r="I107" s="17">
        <v>19</v>
      </c>
      <c r="J107" s="25">
        <f t="shared" si="6"/>
        <v>-18</v>
      </c>
      <c r="K107" s="15">
        <v>8</v>
      </c>
      <c r="L107" s="17">
        <v>5</v>
      </c>
      <c r="M107" s="25">
        <f t="shared" si="5"/>
        <v>3</v>
      </c>
      <c r="N107" s="15">
        <v>24</v>
      </c>
      <c r="O107" s="17">
        <v>24</v>
      </c>
      <c r="P107" s="44">
        <f t="shared" si="7"/>
        <v>0</v>
      </c>
    </row>
    <row r="108" spans="1:16" ht="14.1" customHeight="1">
      <c r="A108" s="2">
        <v>60</v>
      </c>
      <c r="B108" s="2" t="str">
        <f>VLOOKUP(A108,Sheet2!$A$1:$B$114,2)</f>
        <v>Avery Co</v>
      </c>
      <c r="C108" s="2">
        <v>16</v>
      </c>
      <c r="D108" s="2" t="str">
        <f>VLOOKUP(C108,Sheet1!$A$1:$B$18,2)</f>
        <v>Service Workers</v>
      </c>
      <c r="E108" s="15">
        <v>22</v>
      </c>
      <c r="F108" s="17">
        <v>24</v>
      </c>
      <c r="G108" s="25">
        <f t="shared" si="8"/>
        <v>-2</v>
      </c>
      <c r="H108" s="15">
        <v>3</v>
      </c>
      <c r="I108" s="17">
        <v>3</v>
      </c>
      <c r="J108" s="25">
        <f t="shared" si="6"/>
        <v>0</v>
      </c>
      <c r="K108" s="15">
        <v>26</v>
      </c>
      <c r="L108" s="17">
        <v>28</v>
      </c>
      <c r="M108" s="25">
        <f t="shared" si="5"/>
        <v>-2</v>
      </c>
      <c r="N108" s="15">
        <v>51</v>
      </c>
      <c r="O108" s="17">
        <v>55</v>
      </c>
      <c r="P108" s="44">
        <f t="shared" si="7"/>
        <v>-4</v>
      </c>
    </row>
    <row r="109" spans="1:16" ht="14.1" customHeight="1">
      <c r="A109" s="2">
        <v>60</v>
      </c>
      <c r="B109" s="2" t="str">
        <f>VLOOKUP(A109,Sheet2!$A$1:$B$114,2)</f>
        <v>Avery Co</v>
      </c>
      <c r="C109" s="2">
        <v>17</v>
      </c>
      <c r="D109" s="2" t="str">
        <f>VLOOKUP(C109,Sheet1!$A$1:$B$18,2)</f>
        <v>Skilled Crafts</v>
      </c>
      <c r="E109" s="15">
        <v>8</v>
      </c>
      <c r="F109" s="17">
        <v>3</v>
      </c>
      <c r="G109" s="25">
        <f t="shared" si="8"/>
        <v>5</v>
      </c>
      <c r="H109" s="15">
        <v>0</v>
      </c>
      <c r="I109" s="17">
        <v>0</v>
      </c>
      <c r="J109" s="25">
        <f t="shared" si="6"/>
        <v>0</v>
      </c>
      <c r="K109" s="15">
        <v>0</v>
      </c>
      <c r="L109" s="17">
        <v>0</v>
      </c>
      <c r="M109" s="25">
        <f t="shared" si="5"/>
        <v>0</v>
      </c>
      <c r="N109" s="15">
        <v>8</v>
      </c>
      <c r="O109" s="17">
        <v>3</v>
      </c>
      <c r="P109" s="44">
        <f t="shared" si="7"/>
        <v>5</v>
      </c>
    </row>
    <row r="110" spans="1:16" ht="14.1" customHeight="1">
      <c r="A110" s="2">
        <v>60</v>
      </c>
      <c r="B110" s="2" t="str">
        <f>VLOOKUP(A110,Sheet2!$A$1:$B$114,2)</f>
        <v>Avery Co</v>
      </c>
      <c r="C110" s="2">
        <v>18</v>
      </c>
      <c r="D110" s="2" t="str">
        <f>VLOOKUP(C110,Sheet1!$A$1:$B$18,2)</f>
        <v>Laborers Unskilled</v>
      </c>
      <c r="E110" s="15">
        <v>0</v>
      </c>
      <c r="F110" s="17">
        <v>0</v>
      </c>
      <c r="G110" s="25">
        <f t="shared" si="8"/>
        <v>0</v>
      </c>
      <c r="H110" s="15">
        <v>0</v>
      </c>
      <c r="I110" s="17">
        <v>0</v>
      </c>
      <c r="J110" s="25">
        <f t="shared" si="6"/>
        <v>0</v>
      </c>
      <c r="K110" s="15">
        <v>0</v>
      </c>
      <c r="L110" s="17">
        <v>0</v>
      </c>
      <c r="M110" s="25">
        <f t="shared" si="5"/>
        <v>0</v>
      </c>
      <c r="N110" s="15">
        <v>0</v>
      </c>
      <c r="O110" s="17">
        <v>0</v>
      </c>
      <c r="P110" s="44">
        <f t="shared" si="7"/>
        <v>0</v>
      </c>
    </row>
    <row r="111" spans="1:16" ht="14.1" customHeight="1">
      <c r="A111" s="2">
        <v>70</v>
      </c>
      <c r="B111" s="2" t="str">
        <f>VLOOKUP(A111,Sheet2!$A$1:$B$114,2)</f>
        <v>Beaufort Co</v>
      </c>
      <c r="C111" s="2">
        <v>1</v>
      </c>
      <c r="D111" s="2" t="str">
        <f>VLOOKUP(C111,Sheet1!$A$1:$B$18,2)</f>
        <v>Officials, Administrators, Managers</v>
      </c>
      <c r="E111" s="15">
        <v>13</v>
      </c>
      <c r="F111" s="17">
        <v>14</v>
      </c>
      <c r="G111" s="25">
        <f t="shared" si="8"/>
        <v>-1</v>
      </c>
      <c r="H111" s="15">
        <v>2</v>
      </c>
      <c r="I111" s="17">
        <v>0</v>
      </c>
      <c r="J111" s="25">
        <f t="shared" si="6"/>
        <v>2</v>
      </c>
      <c r="K111" s="15">
        <v>1</v>
      </c>
      <c r="L111" s="17">
        <v>1</v>
      </c>
      <c r="M111" s="25">
        <f t="shared" si="5"/>
        <v>0</v>
      </c>
      <c r="N111" s="15">
        <v>16</v>
      </c>
      <c r="O111" s="17">
        <v>15</v>
      </c>
      <c r="P111" s="44">
        <f t="shared" si="7"/>
        <v>1</v>
      </c>
    </row>
    <row r="112" spans="1:16" ht="14.1" customHeight="1">
      <c r="A112" s="2">
        <v>70</v>
      </c>
      <c r="B112" s="2" t="str">
        <f>VLOOKUP(A112,Sheet2!$A$1:$B$114,2)</f>
        <v>Beaufort Co</v>
      </c>
      <c r="C112" s="2">
        <v>2</v>
      </c>
      <c r="D112" s="2" t="str">
        <f>VLOOKUP(C112,Sheet1!$A$1:$B$18,2)</f>
        <v>Principals</v>
      </c>
      <c r="E112" s="15">
        <v>14</v>
      </c>
      <c r="F112" s="17">
        <v>5</v>
      </c>
      <c r="G112" s="25">
        <f t="shared" si="8"/>
        <v>9</v>
      </c>
      <c r="H112" s="15">
        <v>0</v>
      </c>
      <c r="I112" s="17">
        <v>0</v>
      </c>
      <c r="J112" s="25">
        <f t="shared" si="6"/>
        <v>0</v>
      </c>
      <c r="K112" s="15">
        <v>0</v>
      </c>
      <c r="L112" s="17">
        <v>9</v>
      </c>
      <c r="M112" s="25">
        <f t="shared" si="5"/>
        <v>-9</v>
      </c>
      <c r="N112" s="15">
        <v>14</v>
      </c>
      <c r="O112" s="17">
        <v>14</v>
      </c>
      <c r="P112" s="44">
        <f t="shared" si="7"/>
        <v>0</v>
      </c>
    </row>
    <row r="113" spans="1:16" ht="14.1" customHeight="1">
      <c r="A113" s="2">
        <v>70</v>
      </c>
      <c r="B113" s="2" t="str">
        <f>VLOOKUP(A113,Sheet2!$A$1:$B$114,2)</f>
        <v>Beaufort Co</v>
      </c>
      <c r="C113" s="2">
        <v>3</v>
      </c>
      <c r="D113" s="2" t="str">
        <f>VLOOKUP(C113,Sheet1!$A$1:$B$18,2)</f>
        <v>Assistant Principals, Teaching</v>
      </c>
      <c r="E113" s="15">
        <v>0</v>
      </c>
      <c r="F113" s="17">
        <v>0</v>
      </c>
      <c r="G113" s="25">
        <f t="shared" si="8"/>
        <v>0</v>
      </c>
      <c r="H113" s="15">
        <v>0</v>
      </c>
      <c r="I113" s="17">
        <v>0</v>
      </c>
      <c r="J113" s="25">
        <f t="shared" si="6"/>
        <v>0</v>
      </c>
      <c r="K113" s="15">
        <v>0</v>
      </c>
      <c r="L113" s="17">
        <v>0</v>
      </c>
      <c r="M113" s="25">
        <f t="shared" si="5"/>
        <v>0</v>
      </c>
      <c r="N113" s="15">
        <v>0</v>
      </c>
      <c r="O113" s="17">
        <v>0</v>
      </c>
      <c r="P113" s="44">
        <f t="shared" si="7"/>
        <v>0</v>
      </c>
    </row>
    <row r="114" spans="1:16" ht="14.1" customHeight="1">
      <c r="A114" s="2">
        <v>70</v>
      </c>
      <c r="B114" s="2" t="str">
        <f>VLOOKUP(A114,Sheet2!$A$1:$B$114,2)</f>
        <v>Beaufort Co</v>
      </c>
      <c r="C114" s="2">
        <v>4</v>
      </c>
      <c r="D114" s="2" t="str">
        <f>VLOOKUP(C114,Sheet1!$A$1:$B$18,2)</f>
        <v>Assistant Principals, Non-Teaching</v>
      </c>
      <c r="E114" s="15">
        <v>6</v>
      </c>
      <c r="F114" s="17">
        <v>4</v>
      </c>
      <c r="G114" s="25">
        <f t="shared" si="8"/>
        <v>2</v>
      </c>
      <c r="H114" s="15">
        <v>0</v>
      </c>
      <c r="I114" s="17">
        <v>0</v>
      </c>
      <c r="J114" s="25">
        <f t="shared" si="6"/>
        <v>0</v>
      </c>
      <c r="K114" s="15">
        <v>8</v>
      </c>
      <c r="L114" s="17">
        <v>10</v>
      </c>
      <c r="M114" s="25">
        <f t="shared" si="5"/>
        <v>-2</v>
      </c>
      <c r="N114" s="15">
        <v>14</v>
      </c>
      <c r="O114" s="17">
        <v>14</v>
      </c>
      <c r="P114" s="44">
        <f t="shared" si="7"/>
        <v>0</v>
      </c>
    </row>
    <row r="115" spans="1:16" ht="14.1" customHeight="1">
      <c r="A115" s="2">
        <v>70</v>
      </c>
      <c r="B115" s="2" t="str">
        <f>VLOOKUP(A115,Sheet2!$A$1:$B$114,2)</f>
        <v>Beaufort Co</v>
      </c>
      <c r="C115" s="2">
        <v>5</v>
      </c>
      <c r="D115" s="2" t="str">
        <f>VLOOKUP(C115,Sheet1!$A$1:$B$18,2)</f>
        <v>Elementry Teachers</v>
      </c>
      <c r="E115" s="15">
        <v>232</v>
      </c>
      <c r="F115" s="17">
        <v>226</v>
      </c>
      <c r="G115" s="25">
        <f t="shared" si="8"/>
        <v>6</v>
      </c>
      <c r="H115" s="15">
        <v>73</v>
      </c>
      <c r="I115" s="17">
        <v>78</v>
      </c>
      <c r="J115" s="25">
        <f t="shared" si="6"/>
        <v>-5</v>
      </c>
      <c r="K115" s="15">
        <v>9</v>
      </c>
      <c r="L115" s="17">
        <v>13</v>
      </c>
      <c r="M115" s="25">
        <f t="shared" si="5"/>
        <v>-4</v>
      </c>
      <c r="N115" s="15">
        <v>314</v>
      </c>
      <c r="O115" s="17">
        <v>317</v>
      </c>
      <c r="P115" s="44">
        <f t="shared" si="7"/>
        <v>-3</v>
      </c>
    </row>
    <row r="116" spans="1:16" ht="14.1" customHeight="1">
      <c r="A116" s="2">
        <v>70</v>
      </c>
      <c r="B116" s="2" t="str">
        <f>VLOOKUP(A116,Sheet2!$A$1:$B$114,2)</f>
        <v>Beaufort Co</v>
      </c>
      <c r="C116" s="2">
        <v>6</v>
      </c>
      <c r="D116" s="2" t="str">
        <f>VLOOKUP(C116,Sheet1!$A$1:$B$18,2)</f>
        <v>Secondary Teachers</v>
      </c>
      <c r="E116" s="15">
        <v>135</v>
      </c>
      <c r="F116" s="17">
        <v>126</v>
      </c>
      <c r="G116" s="25">
        <f t="shared" si="8"/>
        <v>9</v>
      </c>
      <c r="H116" s="15">
        <v>11</v>
      </c>
      <c r="I116" s="17">
        <v>21</v>
      </c>
      <c r="J116" s="25">
        <f t="shared" si="6"/>
        <v>-10</v>
      </c>
      <c r="K116" s="15">
        <v>8</v>
      </c>
      <c r="L116" s="17">
        <v>15</v>
      </c>
      <c r="M116" s="25">
        <f t="shared" si="5"/>
        <v>-7</v>
      </c>
      <c r="N116" s="15">
        <v>154</v>
      </c>
      <c r="O116" s="17">
        <v>162</v>
      </c>
      <c r="P116" s="44">
        <f t="shared" si="7"/>
        <v>-8</v>
      </c>
    </row>
    <row r="117" spans="1:16" ht="14.1" customHeight="1">
      <c r="A117" s="2">
        <v>70</v>
      </c>
      <c r="B117" s="2" t="str">
        <f>VLOOKUP(A117,Sheet2!$A$1:$B$114,2)</f>
        <v>Beaufort Co</v>
      </c>
      <c r="C117" s="2">
        <v>7</v>
      </c>
      <c r="D117" s="2" t="str">
        <f>VLOOKUP(C117,Sheet1!$A$1:$B$18,2)</f>
        <v>Other Teachers</v>
      </c>
      <c r="E117" s="15">
        <v>31</v>
      </c>
      <c r="F117" s="17">
        <v>28</v>
      </c>
      <c r="G117" s="25">
        <f t="shared" si="8"/>
        <v>3</v>
      </c>
      <c r="H117" s="15">
        <v>5</v>
      </c>
      <c r="I117" s="17">
        <v>5</v>
      </c>
      <c r="J117" s="25">
        <f t="shared" si="6"/>
        <v>0</v>
      </c>
      <c r="K117" s="15">
        <v>5</v>
      </c>
      <c r="L117" s="17">
        <v>5</v>
      </c>
      <c r="M117" s="25">
        <f t="shared" si="5"/>
        <v>0</v>
      </c>
      <c r="N117" s="15">
        <v>41</v>
      </c>
      <c r="O117" s="17">
        <v>38</v>
      </c>
      <c r="P117" s="44">
        <f t="shared" si="7"/>
        <v>3</v>
      </c>
    </row>
    <row r="118" spans="1:16" ht="14.1" customHeight="1">
      <c r="A118" s="2">
        <v>70</v>
      </c>
      <c r="B118" s="2" t="str">
        <f>VLOOKUP(A118,Sheet2!$A$1:$B$114,2)</f>
        <v>Beaufort Co</v>
      </c>
      <c r="C118" s="2">
        <v>8</v>
      </c>
      <c r="D118" s="2" t="str">
        <f>VLOOKUP(C118,Sheet1!$A$1:$B$18,2)</f>
        <v>Guidence Personnel</v>
      </c>
      <c r="E118" s="15">
        <v>14</v>
      </c>
      <c r="F118" s="17">
        <v>13</v>
      </c>
      <c r="G118" s="25">
        <f t="shared" si="8"/>
        <v>1</v>
      </c>
      <c r="H118" s="15">
        <v>3</v>
      </c>
      <c r="I118" s="17">
        <v>5</v>
      </c>
      <c r="J118" s="25">
        <f t="shared" si="6"/>
        <v>-2</v>
      </c>
      <c r="K118" s="15">
        <v>1</v>
      </c>
      <c r="L118" s="17">
        <v>1</v>
      </c>
      <c r="M118" s="25">
        <f t="shared" si="5"/>
        <v>0</v>
      </c>
      <c r="N118" s="15">
        <v>18</v>
      </c>
      <c r="O118" s="17">
        <v>19</v>
      </c>
      <c r="P118" s="44">
        <f t="shared" si="7"/>
        <v>-1</v>
      </c>
    </row>
    <row r="119" spans="1:16" ht="14.1" customHeight="1">
      <c r="A119" s="2">
        <v>70</v>
      </c>
      <c r="B119" s="2" t="str">
        <f>VLOOKUP(A119,Sheet2!$A$1:$B$114,2)</f>
        <v>Beaufort Co</v>
      </c>
      <c r="C119" s="2">
        <v>9</v>
      </c>
      <c r="D119" s="2" t="str">
        <f>VLOOKUP(C119,Sheet1!$A$1:$B$18,2)</f>
        <v>Psychology Personnel</v>
      </c>
      <c r="E119" s="15">
        <v>2</v>
      </c>
      <c r="F119" s="17">
        <v>2</v>
      </c>
      <c r="G119" s="25">
        <f t="shared" si="8"/>
        <v>0</v>
      </c>
      <c r="H119" s="15">
        <v>0</v>
      </c>
      <c r="I119" s="17">
        <v>0</v>
      </c>
      <c r="J119" s="25">
        <f t="shared" si="6"/>
        <v>0</v>
      </c>
      <c r="K119" s="15">
        <v>0</v>
      </c>
      <c r="L119" s="17">
        <v>0</v>
      </c>
      <c r="M119" s="25">
        <f t="shared" si="5"/>
        <v>0</v>
      </c>
      <c r="N119" s="15">
        <v>2</v>
      </c>
      <c r="O119" s="17">
        <v>2</v>
      </c>
      <c r="P119" s="44">
        <f t="shared" si="7"/>
        <v>0</v>
      </c>
    </row>
    <row r="120" spans="1:16" ht="14.1" customHeight="1">
      <c r="A120" s="2">
        <v>70</v>
      </c>
      <c r="B120" s="2" t="str">
        <f>VLOOKUP(A120,Sheet2!$A$1:$B$114,2)</f>
        <v>Beaufort Co</v>
      </c>
      <c r="C120" s="2">
        <v>10</v>
      </c>
      <c r="D120" s="2" t="str">
        <f>VLOOKUP(C120,Sheet1!$A$1:$B$18,2)</f>
        <v>Media Cordinators and Audio Visual</v>
      </c>
      <c r="E120" s="15">
        <v>10</v>
      </c>
      <c r="F120" s="17">
        <v>10</v>
      </c>
      <c r="G120" s="25">
        <f t="shared" si="8"/>
        <v>0</v>
      </c>
      <c r="H120" s="15">
        <v>2</v>
      </c>
      <c r="I120" s="17">
        <v>2</v>
      </c>
      <c r="J120" s="25">
        <f t="shared" si="6"/>
        <v>0</v>
      </c>
      <c r="K120" s="15">
        <v>0</v>
      </c>
      <c r="L120" s="17">
        <v>0</v>
      </c>
      <c r="M120" s="25">
        <f t="shared" si="5"/>
        <v>0</v>
      </c>
      <c r="N120" s="15">
        <v>12</v>
      </c>
      <c r="O120" s="17">
        <v>12</v>
      </c>
      <c r="P120" s="44">
        <f t="shared" si="7"/>
        <v>0</v>
      </c>
    </row>
    <row r="121" spans="1:16" ht="14.1" customHeight="1">
      <c r="A121" s="2">
        <v>70</v>
      </c>
      <c r="B121" s="2" t="str">
        <f>VLOOKUP(A121,Sheet2!$A$1:$B$114,2)</f>
        <v>Beaufort Co</v>
      </c>
      <c r="C121" s="2">
        <v>11</v>
      </c>
      <c r="D121" s="2" t="str">
        <f>VLOOKUP(C121,Sheet1!$A$1:$B$18,2)</f>
        <v>Consultants and Supervisors of Instructions</v>
      </c>
      <c r="E121" s="15">
        <v>0</v>
      </c>
      <c r="F121" s="17">
        <v>0</v>
      </c>
      <c r="G121" s="25">
        <f t="shared" si="8"/>
        <v>0</v>
      </c>
      <c r="H121" s="15">
        <v>0</v>
      </c>
      <c r="I121" s="17">
        <v>0</v>
      </c>
      <c r="J121" s="25">
        <f t="shared" si="6"/>
        <v>0</v>
      </c>
      <c r="K121" s="15">
        <v>0</v>
      </c>
      <c r="L121" s="17">
        <v>0</v>
      </c>
      <c r="M121" s="25">
        <f t="shared" si="5"/>
        <v>0</v>
      </c>
      <c r="N121" s="15">
        <v>0</v>
      </c>
      <c r="O121" s="17">
        <v>0</v>
      </c>
      <c r="P121" s="44">
        <f t="shared" si="7"/>
        <v>0</v>
      </c>
    </row>
    <row r="122" spans="1:16" ht="14.1" customHeight="1">
      <c r="A122" s="2">
        <v>70</v>
      </c>
      <c r="B122" s="2" t="str">
        <f>VLOOKUP(A122,Sheet2!$A$1:$B$114,2)</f>
        <v>Beaufort Co</v>
      </c>
      <c r="C122" s="2">
        <v>12</v>
      </c>
      <c r="D122" s="2" t="str">
        <f>VLOOKUP(C122,Sheet1!$A$1:$B$18,2)</f>
        <v>Other Professional Staff</v>
      </c>
      <c r="E122" s="15">
        <v>5</v>
      </c>
      <c r="F122" s="17">
        <v>4</v>
      </c>
      <c r="G122" s="25">
        <f t="shared" si="8"/>
        <v>1</v>
      </c>
      <c r="H122" s="15">
        <v>1</v>
      </c>
      <c r="I122" s="17">
        <v>1</v>
      </c>
      <c r="J122" s="25">
        <f t="shared" si="6"/>
        <v>0</v>
      </c>
      <c r="K122" s="15">
        <v>6</v>
      </c>
      <c r="L122" s="17">
        <v>5</v>
      </c>
      <c r="M122" s="25">
        <f t="shared" si="5"/>
        <v>1</v>
      </c>
      <c r="N122" s="15">
        <v>12</v>
      </c>
      <c r="O122" s="17">
        <v>10</v>
      </c>
      <c r="P122" s="44">
        <f t="shared" si="7"/>
        <v>2</v>
      </c>
    </row>
    <row r="123" spans="1:16" ht="14.1" customHeight="1">
      <c r="A123" s="2">
        <v>70</v>
      </c>
      <c r="B123" s="2" t="str">
        <f>VLOOKUP(A123,Sheet2!$A$1:$B$114,2)</f>
        <v>Beaufort Co</v>
      </c>
      <c r="C123" s="2">
        <v>13</v>
      </c>
      <c r="D123" s="2" t="str">
        <f>VLOOKUP(C123,Sheet1!$A$1:$B$18,2)</f>
        <v>Teacher Assistants</v>
      </c>
      <c r="E123" s="15">
        <v>108</v>
      </c>
      <c r="F123" s="17">
        <v>111</v>
      </c>
      <c r="G123" s="25">
        <f t="shared" si="8"/>
        <v>-3</v>
      </c>
      <c r="H123" s="15">
        <v>12</v>
      </c>
      <c r="I123" s="17">
        <v>14</v>
      </c>
      <c r="J123" s="25">
        <f t="shared" si="6"/>
        <v>-2</v>
      </c>
      <c r="K123" s="15">
        <v>4</v>
      </c>
      <c r="L123" s="17">
        <v>14</v>
      </c>
      <c r="M123" s="25">
        <f t="shared" si="5"/>
        <v>-10</v>
      </c>
      <c r="N123" s="15">
        <v>124</v>
      </c>
      <c r="O123" s="17">
        <v>139</v>
      </c>
      <c r="P123" s="44">
        <f t="shared" si="7"/>
        <v>-15</v>
      </c>
    </row>
    <row r="124" spans="1:16" ht="14.1" customHeight="1">
      <c r="A124" s="2">
        <v>70</v>
      </c>
      <c r="B124" s="2" t="str">
        <f>VLOOKUP(A124,Sheet2!$A$1:$B$114,2)</f>
        <v>Beaufort Co</v>
      </c>
      <c r="C124" s="2">
        <v>14</v>
      </c>
      <c r="D124" s="2" t="str">
        <f>VLOOKUP(C124,Sheet1!$A$1:$B$18,2)</f>
        <v>Technicians</v>
      </c>
      <c r="E124" s="15">
        <v>5</v>
      </c>
      <c r="F124" s="17">
        <v>0</v>
      </c>
      <c r="G124" s="25">
        <f t="shared" si="8"/>
        <v>5</v>
      </c>
      <c r="H124" s="15">
        <v>0</v>
      </c>
      <c r="I124" s="17">
        <v>6</v>
      </c>
      <c r="J124" s="25">
        <f t="shared" si="6"/>
        <v>-6</v>
      </c>
      <c r="K124" s="15">
        <v>0</v>
      </c>
      <c r="L124" s="17">
        <v>0</v>
      </c>
      <c r="M124" s="25">
        <f t="shared" si="5"/>
        <v>0</v>
      </c>
      <c r="N124" s="15">
        <v>5</v>
      </c>
      <c r="O124" s="17">
        <v>6</v>
      </c>
      <c r="P124" s="44">
        <f t="shared" si="7"/>
        <v>-1</v>
      </c>
    </row>
    <row r="125" spans="1:16" ht="14.1" customHeight="1">
      <c r="A125" s="2">
        <v>70</v>
      </c>
      <c r="B125" s="2" t="str">
        <f>VLOOKUP(A125,Sheet2!$A$1:$B$114,2)</f>
        <v>Beaufort Co</v>
      </c>
      <c r="C125" s="2">
        <v>15</v>
      </c>
      <c r="D125" s="2" t="str">
        <f>VLOOKUP(C125,Sheet1!$A$1:$B$18,2)</f>
        <v>Clerks/Secretaries</v>
      </c>
      <c r="E125" s="15">
        <v>22</v>
      </c>
      <c r="F125" s="17">
        <v>53</v>
      </c>
      <c r="G125" s="25">
        <f t="shared" si="8"/>
        <v>-31</v>
      </c>
      <c r="H125" s="15">
        <v>1</v>
      </c>
      <c r="I125" s="17">
        <v>1</v>
      </c>
      <c r="J125" s="25">
        <f t="shared" si="6"/>
        <v>0</v>
      </c>
      <c r="K125" s="15">
        <v>35</v>
      </c>
      <c r="L125" s="17">
        <v>5</v>
      </c>
      <c r="M125" s="25">
        <f t="shared" si="5"/>
        <v>30</v>
      </c>
      <c r="N125" s="15">
        <v>58</v>
      </c>
      <c r="O125" s="17">
        <v>59</v>
      </c>
      <c r="P125" s="44">
        <f t="shared" si="7"/>
        <v>-1</v>
      </c>
    </row>
    <row r="126" spans="1:16" ht="14.1" customHeight="1">
      <c r="A126" s="2">
        <v>70</v>
      </c>
      <c r="B126" s="2" t="str">
        <f>VLOOKUP(A126,Sheet2!$A$1:$B$114,2)</f>
        <v>Beaufort Co</v>
      </c>
      <c r="C126" s="2">
        <v>16</v>
      </c>
      <c r="D126" s="2" t="str">
        <f>VLOOKUP(C126,Sheet1!$A$1:$B$18,2)</f>
        <v>Service Workers</v>
      </c>
      <c r="E126" s="15">
        <v>41</v>
      </c>
      <c r="F126" s="17">
        <v>45</v>
      </c>
      <c r="G126" s="25">
        <f>E126-F126</f>
        <v>-4</v>
      </c>
      <c r="H126" s="15">
        <v>0</v>
      </c>
      <c r="I126" s="17">
        <v>0</v>
      </c>
      <c r="J126" s="25">
        <f t="shared" si="6"/>
        <v>0</v>
      </c>
      <c r="K126" s="15">
        <v>40</v>
      </c>
      <c r="L126" s="17">
        <v>44</v>
      </c>
      <c r="M126" s="25">
        <f t="shared" si="5"/>
        <v>-4</v>
      </c>
      <c r="N126" s="15">
        <v>81</v>
      </c>
      <c r="O126" s="17">
        <v>89</v>
      </c>
      <c r="P126" s="44">
        <f t="shared" si="7"/>
        <v>-8</v>
      </c>
    </row>
    <row r="127" spans="1:16" ht="14.1" customHeight="1">
      <c r="A127" s="2">
        <v>70</v>
      </c>
      <c r="B127" s="2" t="str">
        <f>VLOOKUP(A127,Sheet2!$A$1:$B$114,2)</f>
        <v>Beaufort Co</v>
      </c>
      <c r="C127" s="2">
        <v>17</v>
      </c>
      <c r="D127" s="2" t="str">
        <f>VLOOKUP(C127,Sheet1!$A$1:$B$18,2)</f>
        <v>Skilled Crafts</v>
      </c>
      <c r="E127" s="15">
        <v>6</v>
      </c>
      <c r="F127" s="17">
        <v>6</v>
      </c>
      <c r="G127" s="25">
        <f t="shared" ref="G127:G190" si="9">E127-F127</f>
        <v>0</v>
      </c>
      <c r="H127" s="15">
        <v>0</v>
      </c>
      <c r="I127" s="17">
        <v>0</v>
      </c>
      <c r="J127" s="25">
        <f t="shared" si="6"/>
        <v>0</v>
      </c>
      <c r="K127" s="15">
        <v>17</v>
      </c>
      <c r="L127" s="17">
        <v>17</v>
      </c>
      <c r="M127" s="25">
        <f t="shared" si="5"/>
        <v>0</v>
      </c>
      <c r="N127" s="15">
        <v>23</v>
      </c>
      <c r="O127" s="17">
        <v>23</v>
      </c>
      <c r="P127" s="44">
        <f t="shared" si="7"/>
        <v>0</v>
      </c>
    </row>
    <row r="128" spans="1:16" ht="14.1" customHeight="1">
      <c r="A128" s="2">
        <v>70</v>
      </c>
      <c r="B128" s="2" t="str">
        <f>VLOOKUP(A128,Sheet2!$A$1:$B$114,2)</f>
        <v>Beaufort Co</v>
      </c>
      <c r="C128" s="2">
        <v>18</v>
      </c>
      <c r="D128" s="2" t="str">
        <f>VLOOKUP(C128,Sheet1!$A$1:$B$18,2)</f>
        <v>Laborers Unskilled</v>
      </c>
      <c r="E128" s="15">
        <v>0</v>
      </c>
      <c r="F128" s="17">
        <v>0</v>
      </c>
      <c r="G128" s="25">
        <f t="shared" si="9"/>
        <v>0</v>
      </c>
      <c r="H128" s="15">
        <v>0</v>
      </c>
      <c r="I128" s="17">
        <v>0</v>
      </c>
      <c r="J128" s="25">
        <f t="shared" si="6"/>
        <v>0</v>
      </c>
      <c r="K128" s="15">
        <v>0</v>
      </c>
      <c r="L128" s="17">
        <v>0</v>
      </c>
      <c r="M128" s="25">
        <f t="shared" si="5"/>
        <v>0</v>
      </c>
      <c r="N128" s="15">
        <v>0</v>
      </c>
      <c r="O128" s="17">
        <v>0</v>
      </c>
      <c r="P128" s="44">
        <f t="shared" si="7"/>
        <v>0</v>
      </c>
    </row>
    <row r="129" spans="1:16" ht="14.1" customHeight="1">
      <c r="A129" s="2">
        <v>80</v>
      </c>
      <c r="B129" s="2" t="str">
        <f>VLOOKUP(A129,Sheet2!$A$1:$B$114,2)</f>
        <v>Bertie Co</v>
      </c>
      <c r="C129" s="2">
        <v>1</v>
      </c>
      <c r="D129" s="2" t="str">
        <f>VLOOKUP(C129,Sheet1!$A$1:$B$18,2)</f>
        <v>Officials, Administrators, Managers</v>
      </c>
      <c r="E129" s="15">
        <v>8</v>
      </c>
      <c r="F129" s="17">
        <v>12</v>
      </c>
      <c r="G129" s="25">
        <f t="shared" si="9"/>
        <v>-4</v>
      </c>
      <c r="H129" s="15">
        <v>0</v>
      </c>
      <c r="I129" s="17">
        <v>0</v>
      </c>
      <c r="J129" s="25">
        <f t="shared" si="6"/>
        <v>0</v>
      </c>
      <c r="K129" s="15">
        <v>5</v>
      </c>
      <c r="L129" s="17">
        <v>1</v>
      </c>
      <c r="M129" s="25">
        <f t="shared" si="5"/>
        <v>4</v>
      </c>
      <c r="N129" s="15">
        <v>13</v>
      </c>
      <c r="O129" s="17">
        <v>13</v>
      </c>
      <c r="P129" s="44">
        <f t="shared" si="7"/>
        <v>0</v>
      </c>
    </row>
    <row r="130" spans="1:16" ht="14.1" customHeight="1">
      <c r="A130" s="2">
        <v>80</v>
      </c>
      <c r="B130" s="2" t="str">
        <f>VLOOKUP(A130,Sheet2!$A$1:$B$114,2)</f>
        <v>Bertie Co</v>
      </c>
      <c r="C130" s="2">
        <v>2</v>
      </c>
      <c r="D130" s="2" t="str">
        <f>VLOOKUP(C130,Sheet1!$A$1:$B$18,2)</f>
        <v>Principals</v>
      </c>
      <c r="E130" s="15">
        <v>8</v>
      </c>
      <c r="F130" s="17">
        <v>9</v>
      </c>
      <c r="G130" s="25">
        <f t="shared" si="9"/>
        <v>-1</v>
      </c>
      <c r="H130" s="15">
        <v>0</v>
      </c>
      <c r="I130" s="17">
        <v>0</v>
      </c>
      <c r="J130" s="25">
        <f t="shared" si="6"/>
        <v>0</v>
      </c>
      <c r="K130" s="15">
        <v>0</v>
      </c>
      <c r="L130" s="17">
        <v>0</v>
      </c>
      <c r="M130" s="25">
        <f t="shared" si="5"/>
        <v>0</v>
      </c>
      <c r="N130" s="15">
        <v>8</v>
      </c>
      <c r="O130" s="17">
        <v>9</v>
      </c>
      <c r="P130" s="44">
        <f t="shared" si="7"/>
        <v>-1</v>
      </c>
    </row>
    <row r="131" spans="1:16" ht="14.1" customHeight="1">
      <c r="A131" s="2">
        <v>80</v>
      </c>
      <c r="B131" s="2" t="str">
        <f>VLOOKUP(A131,Sheet2!$A$1:$B$114,2)</f>
        <v>Bertie Co</v>
      </c>
      <c r="C131" s="2">
        <v>3</v>
      </c>
      <c r="D131" s="2" t="str">
        <f>VLOOKUP(C131,Sheet1!$A$1:$B$18,2)</f>
        <v>Assistant Principals, Teaching</v>
      </c>
      <c r="E131" s="15">
        <v>0</v>
      </c>
      <c r="F131" s="17">
        <v>0</v>
      </c>
      <c r="G131" s="25">
        <f t="shared" si="9"/>
        <v>0</v>
      </c>
      <c r="H131" s="15">
        <v>0</v>
      </c>
      <c r="I131" s="17">
        <v>0</v>
      </c>
      <c r="J131" s="25">
        <f t="shared" si="6"/>
        <v>0</v>
      </c>
      <c r="K131" s="15">
        <v>0</v>
      </c>
      <c r="L131" s="17">
        <v>0</v>
      </c>
      <c r="M131" s="25">
        <f t="shared" ref="M131:M194" si="10">K131-L131</f>
        <v>0</v>
      </c>
      <c r="N131" s="15">
        <v>0</v>
      </c>
      <c r="O131" s="17">
        <v>0</v>
      </c>
      <c r="P131" s="44">
        <f t="shared" si="7"/>
        <v>0</v>
      </c>
    </row>
    <row r="132" spans="1:16" ht="14.1" customHeight="1">
      <c r="A132" s="2">
        <v>80</v>
      </c>
      <c r="B132" s="2" t="str">
        <f>VLOOKUP(A132,Sheet2!$A$1:$B$114,2)</f>
        <v>Bertie Co</v>
      </c>
      <c r="C132" s="2">
        <v>4</v>
      </c>
      <c r="D132" s="2" t="str">
        <f>VLOOKUP(C132,Sheet1!$A$1:$B$18,2)</f>
        <v>Assistant Principals, Non-Teaching</v>
      </c>
      <c r="E132" s="15">
        <v>5</v>
      </c>
      <c r="F132" s="17">
        <v>3</v>
      </c>
      <c r="G132" s="25">
        <f t="shared" si="9"/>
        <v>2</v>
      </c>
      <c r="H132" s="15">
        <v>0</v>
      </c>
      <c r="I132" s="17">
        <v>0</v>
      </c>
      <c r="J132" s="25">
        <f t="shared" ref="J132:J195" si="11">H132-I132</f>
        <v>0</v>
      </c>
      <c r="K132" s="15">
        <v>0</v>
      </c>
      <c r="L132" s="17">
        <v>1</v>
      </c>
      <c r="M132" s="25">
        <f t="shared" si="10"/>
        <v>-1</v>
      </c>
      <c r="N132" s="15">
        <v>5</v>
      </c>
      <c r="O132" s="17">
        <v>4</v>
      </c>
      <c r="P132" s="44">
        <f t="shared" ref="P132:P195" si="12">N132-O132</f>
        <v>1</v>
      </c>
    </row>
    <row r="133" spans="1:16" ht="14.1" customHeight="1">
      <c r="A133" s="2">
        <v>80</v>
      </c>
      <c r="B133" s="2" t="str">
        <f>VLOOKUP(A133,Sheet2!$A$1:$B$114,2)</f>
        <v>Bertie Co</v>
      </c>
      <c r="C133" s="2">
        <v>5</v>
      </c>
      <c r="D133" s="2" t="str">
        <f>VLOOKUP(C133,Sheet1!$A$1:$B$18,2)</f>
        <v>Elementry Teachers</v>
      </c>
      <c r="E133" s="15">
        <v>104</v>
      </c>
      <c r="F133" s="17">
        <v>88</v>
      </c>
      <c r="G133" s="25">
        <f t="shared" si="9"/>
        <v>16</v>
      </c>
      <c r="H133" s="15">
        <v>12</v>
      </c>
      <c r="I133" s="17">
        <v>28</v>
      </c>
      <c r="J133" s="25">
        <f t="shared" si="11"/>
        <v>-16</v>
      </c>
      <c r="K133" s="15">
        <v>6</v>
      </c>
      <c r="L133" s="17">
        <v>5</v>
      </c>
      <c r="M133" s="25">
        <f t="shared" si="10"/>
        <v>1</v>
      </c>
      <c r="N133" s="15">
        <v>122</v>
      </c>
      <c r="O133" s="17">
        <v>121</v>
      </c>
      <c r="P133" s="44">
        <f t="shared" si="12"/>
        <v>1</v>
      </c>
    </row>
    <row r="134" spans="1:16" ht="14.1" customHeight="1">
      <c r="A134" s="2">
        <v>80</v>
      </c>
      <c r="B134" s="2" t="str">
        <f>VLOOKUP(A134,Sheet2!$A$1:$B$114,2)</f>
        <v>Bertie Co</v>
      </c>
      <c r="C134" s="2">
        <v>6</v>
      </c>
      <c r="D134" s="2" t="str">
        <f>VLOOKUP(C134,Sheet1!$A$1:$B$18,2)</f>
        <v>Secondary Teachers</v>
      </c>
      <c r="E134" s="15">
        <v>61</v>
      </c>
      <c r="F134" s="17">
        <v>46</v>
      </c>
      <c r="G134" s="25">
        <f t="shared" si="9"/>
        <v>15</v>
      </c>
      <c r="H134" s="15">
        <v>4</v>
      </c>
      <c r="I134" s="17">
        <v>12</v>
      </c>
      <c r="J134" s="25">
        <f t="shared" si="11"/>
        <v>-8</v>
      </c>
      <c r="K134" s="15">
        <v>0</v>
      </c>
      <c r="L134" s="17">
        <v>0</v>
      </c>
      <c r="M134" s="25">
        <f t="shared" si="10"/>
        <v>0</v>
      </c>
      <c r="N134" s="15">
        <v>65</v>
      </c>
      <c r="O134" s="17">
        <v>58</v>
      </c>
      <c r="P134" s="44">
        <f t="shared" si="12"/>
        <v>7</v>
      </c>
    </row>
    <row r="135" spans="1:16" ht="14.1" customHeight="1">
      <c r="A135" s="2">
        <v>80</v>
      </c>
      <c r="B135" s="2" t="str">
        <f>VLOOKUP(A135,Sheet2!$A$1:$B$114,2)</f>
        <v>Bertie Co</v>
      </c>
      <c r="C135" s="2">
        <v>7</v>
      </c>
      <c r="D135" s="2" t="str">
        <f>VLOOKUP(C135,Sheet1!$A$1:$B$18,2)</f>
        <v>Other Teachers</v>
      </c>
      <c r="E135" s="15">
        <v>1</v>
      </c>
      <c r="F135" s="17">
        <v>15</v>
      </c>
      <c r="G135" s="25">
        <f t="shared" si="9"/>
        <v>-14</v>
      </c>
      <c r="H135" s="15">
        <v>0</v>
      </c>
      <c r="I135" s="17">
        <v>4</v>
      </c>
      <c r="J135" s="25">
        <f t="shared" si="11"/>
        <v>-4</v>
      </c>
      <c r="K135" s="15">
        <v>0</v>
      </c>
      <c r="L135" s="17">
        <v>0</v>
      </c>
      <c r="M135" s="25">
        <f t="shared" si="10"/>
        <v>0</v>
      </c>
      <c r="N135" s="15">
        <v>1</v>
      </c>
      <c r="O135" s="17">
        <v>19</v>
      </c>
      <c r="P135" s="44">
        <f t="shared" si="12"/>
        <v>-18</v>
      </c>
    </row>
    <row r="136" spans="1:16" ht="17.100000000000001" customHeight="1">
      <c r="A136" s="2">
        <v>80</v>
      </c>
      <c r="B136" s="2" t="str">
        <f>VLOOKUP(A136,Sheet2!$A$1:$B$114,2)</f>
        <v>Bertie Co</v>
      </c>
      <c r="C136" s="2">
        <v>8</v>
      </c>
      <c r="D136" s="2" t="str">
        <f>VLOOKUP(C136,Sheet1!$A$1:$B$18,2)</f>
        <v>Guidence Personnel</v>
      </c>
      <c r="E136" s="15">
        <v>8</v>
      </c>
      <c r="F136" s="17">
        <v>7</v>
      </c>
      <c r="G136" s="25">
        <f t="shared" si="9"/>
        <v>1</v>
      </c>
      <c r="H136" s="15">
        <v>1</v>
      </c>
      <c r="I136" s="17">
        <v>2</v>
      </c>
      <c r="J136" s="25">
        <f t="shared" si="11"/>
        <v>-1</v>
      </c>
      <c r="K136" s="15">
        <v>0</v>
      </c>
      <c r="L136" s="17">
        <v>0</v>
      </c>
      <c r="M136" s="25">
        <f t="shared" si="10"/>
        <v>0</v>
      </c>
      <c r="N136" s="15">
        <v>9</v>
      </c>
      <c r="O136" s="17">
        <v>9</v>
      </c>
      <c r="P136" s="44">
        <f t="shared" si="12"/>
        <v>0</v>
      </c>
    </row>
    <row r="137" spans="1:16" ht="17.100000000000001" customHeight="1">
      <c r="A137" s="2">
        <v>80</v>
      </c>
      <c r="B137" s="2" t="str">
        <f>VLOOKUP(A137,Sheet2!$A$1:$B$114,2)</f>
        <v>Bertie Co</v>
      </c>
      <c r="C137" s="2">
        <v>9</v>
      </c>
      <c r="D137" s="2" t="str">
        <f>VLOOKUP(C137,Sheet1!$A$1:$B$18,2)</f>
        <v>Psychology Personnel</v>
      </c>
      <c r="E137" s="15">
        <v>0</v>
      </c>
      <c r="F137" s="17">
        <v>0</v>
      </c>
      <c r="G137" s="25">
        <f t="shared" si="9"/>
        <v>0</v>
      </c>
      <c r="H137" s="15">
        <v>0</v>
      </c>
      <c r="I137" s="17">
        <v>0</v>
      </c>
      <c r="J137" s="25">
        <f t="shared" si="11"/>
        <v>0</v>
      </c>
      <c r="K137" s="15">
        <v>0</v>
      </c>
      <c r="L137" s="17">
        <v>0</v>
      </c>
      <c r="M137" s="25">
        <f t="shared" si="10"/>
        <v>0</v>
      </c>
      <c r="N137" s="15">
        <v>0</v>
      </c>
      <c r="O137" s="17">
        <v>0</v>
      </c>
      <c r="P137" s="44">
        <f t="shared" si="12"/>
        <v>0</v>
      </c>
    </row>
    <row r="138" spans="1:16" ht="14.1" customHeight="1">
      <c r="A138" s="2">
        <v>80</v>
      </c>
      <c r="B138" s="2" t="str">
        <f>VLOOKUP(A138,Sheet2!$A$1:$B$114,2)</f>
        <v>Bertie Co</v>
      </c>
      <c r="C138" s="2">
        <v>10</v>
      </c>
      <c r="D138" s="2" t="str">
        <f>VLOOKUP(C138,Sheet1!$A$1:$B$18,2)</f>
        <v>Media Cordinators and Audio Visual</v>
      </c>
      <c r="E138" s="15">
        <v>6</v>
      </c>
      <c r="F138" s="17">
        <v>7</v>
      </c>
      <c r="G138" s="25">
        <f t="shared" si="9"/>
        <v>-1</v>
      </c>
      <c r="H138" s="15">
        <v>0</v>
      </c>
      <c r="I138" s="17">
        <v>0</v>
      </c>
      <c r="J138" s="25">
        <f t="shared" si="11"/>
        <v>0</v>
      </c>
      <c r="K138" s="15">
        <v>0</v>
      </c>
      <c r="L138" s="17">
        <v>0</v>
      </c>
      <c r="M138" s="25">
        <f t="shared" si="10"/>
        <v>0</v>
      </c>
      <c r="N138" s="15">
        <v>6</v>
      </c>
      <c r="O138" s="17">
        <v>7</v>
      </c>
      <c r="P138" s="44">
        <f t="shared" si="12"/>
        <v>-1</v>
      </c>
    </row>
    <row r="139" spans="1:16" ht="14.1" customHeight="1">
      <c r="A139" s="2">
        <v>80</v>
      </c>
      <c r="B139" s="2" t="str">
        <f>VLOOKUP(A139,Sheet2!$A$1:$B$114,2)</f>
        <v>Bertie Co</v>
      </c>
      <c r="C139" s="2">
        <v>11</v>
      </c>
      <c r="D139" s="2" t="str">
        <f>VLOOKUP(C139,Sheet1!$A$1:$B$18,2)</f>
        <v>Consultants and Supervisors of Instructions</v>
      </c>
      <c r="E139" s="15">
        <v>1</v>
      </c>
      <c r="F139" s="17">
        <v>0</v>
      </c>
      <c r="G139" s="25">
        <f t="shared" si="9"/>
        <v>1</v>
      </c>
      <c r="H139" s="15">
        <v>0</v>
      </c>
      <c r="I139" s="17">
        <v>0</v>
      </c>
      <c r="J139" s="25">
        <f t="shared" si="11"/>
        <v>0</v>
      </c>
      <c r="K139" s="15">
        <v>1</v>
      </c>
      <c r="L139" s="17">
        <v>0</v>
      </c>
      <c r="M139" s="25">
        <f t="shared" si="10"/>
        <v>1</v>
      </c>
      <c r="N139" s="15">
        <v>2</v>
      </c>
      <c r="O139" s="17">
        <v>0</v>
      </c>
      <c r="P139" s="44">
        <f t="shared" si="12"/>
        <v>2</v>
      </c>
    </row>
    <row r="140" spans="1:16" ht="14.1" customHeight="1">
      <c r="A140" s="2">
        <v>80</v>
      </c>
      <c r="B140" s="2" t="str">
        <f>VLOOKUP(A140,Sheet2!$A$1:$B$114,2)</f>
        <v>Bertie Co</v>
      </c>
      <c r="C140" s="2">
        <v>12</v>
      </c>
      <c r="D140" s="2" t="str">
        <f>VLOOKUP(C140,Sheet1!$A$1:$B$18,2)</f>
        <v>Other Professional Staff</v>
      </c>
      <c r="E140" s="15">
        <v>11</v>
      </c>
      <c r="F140" s="17">
        <v>14</v>
      </c>
      <c r="G140" s="25">
        <f t="shared" si="9"/>
        <v>-3</v>
      </c>
      <c r="H140" s="15">
        <v>5</v>
      </c>
      <c r="I140" s="17">
        <v>3</v>
      </c>
      <c r="J140" s="25">
        <f t="shared" si="11"/>
        <v>2</v>
      </c>
      <c r="K140" s="15">
        <v>1</v>
      </c>
      <c r="L140" s="17">
        <v>0</v>
      </c>
      <c r="M140" s="25">
        <f t="shared" si="10"/>
        <v>1</v>
      </c>
      <c r="N140" s="15">
        <v>17</v>
      </c>
      <c r="O140" s="17">
        <v>17</v>
      </c>
      <c r="P140" s="44">
        <f t="shared" si="12"/>
        <v>0</v>
      </c>
    </row>
    <row r="141" spans="1:16" ht="14.1" customHeight="1">
      <c r="A141" s="2">
        <v>80</v>
      </c>
      <c r="B141" s="2" t="str">
        <f>VLOOKUP(A141,Sheet2!$A$1:$B$114,2)</f>
        <v>Bertie Co</v>
      </c>
      <c r="C141" s="2">
        <v>13</v>
      </c>
      <c r="D141" s="2" t="str">
        <f>VLOOKUP(C141,Sheet1!$A$1:$B$18,2)</f>
        <v>Teacher Assistants</v>
      </c>
      <c r="E141" s="15">
        <v>9</v>
      </c>
      <c r="F141" s="17">
        <v>30</v>
      </c>
      <c r="G141" s="25">
        <f t="shared" si="9"/>
        <v>-21</v>
      </c>
      <c r="H141" s="15">
        <v>2</v>
      </c>
      <c r="I141" s="17">
        <v>18</v>
      </c>
      <c r="J141" s="25">
        <f t="shared" si="11"/>
        <v>-16</v>
      </c>
      <c r="K141" s="15">
        <v>0</v>
      </c>
      <c r="L141" s="17">
        <v>6</v>
      </c>
      <c r="M141" s="25">
        <f t="shared" si="10"/>
        <v>-6</v>
      </c>
      <c r="N141" s="15">
        <v>11</v>
      </c>
      <c r="O141" s="17">
        <v>54</v>
      </c>
      <c r="P141" s="44">
        <f t="shared" si="12"/>
        <v>-43</v>
      </c>
    </row>
    <row r="142" spans="1:16" ht="14.1" customHeight="1">
      <c r="A142" s="2">
        <v>80</v>
      </c>
      <c r="B142" s="2" t="str">
        <f>VLOOKUP(A142,Sheet2!$A$1:$B$114,2)</f>
        <v>Bertie Co</v>
      </c>
      <c r="C142" s="2">
        <v>14</v>
      </c>
      <c r="D142" s="2" t="str">
        <f>VLOOKUP(C142,Sheet1!$A$1:$B$18,2)</f>
        <v>Technicians</v>
      </c>
      <c r="E142" s="15">
        <v>3</v>
      </c>
      <c r="F142" s="17">
        <v>3</v>
      </c>
      <c r="G142" s="25">
        <f t="shared" si="9"/>
        <v>0</v>
      </c>
      <c r="H142" s="15">
        <v>0</v>
      </c>
      <c r="I142" s="17">
        <v>1</v>
      </c>
      <c r="J142" s="25">
        <f t="shared" si="11"/>
        <v>-1</v>
      </c>
      <c r="K142" s="15">
        <v>0</v>
      </c>
      <c r="L142" s="17">
        <v>2</v>
      </c>
      <c r="M142" s="25">
        <f t="shared" si="10"/>
        <v>-2</v>
      </c>
      <c r="N142" s="15">
        <v>3</v>
      </c>
      <c r="O142" s="17">
        <v>6</v>
      </c>
      <c r="P142" s="44">
        <f t="shared" si="12"/>
        <v>-3</v>
      </c>
    </row>
    <row r="143" spans="1:16" ht="14.1" customHeight="1">
      <c r="A143" s="2">
        <v>80</v>
      </c>
      <c r="B143" s="2" t="str">
        <f>VLOOKUP(A143,Sheet2!$A$1:$B$114,2)</f>
        <v>Bertie Co</v>
      </c>
      <c r="C143" s="2">
        <v>15</v>
      </c>
      <c r="D143" s="2" t="str">
        <f>VLOOKUP(C143,Sheet1!$A$1:$B$18,2)</f>
        <v>Clerks/Secretaries</v>
      </c>
      <c r="E143" s="15">
        <v>21</v>
      </c>
      <c r="F143" s="17">
        <v>22</v>
      </c>
      <c r="G143" s="25">
        <f t="shared" si="9"/>
        <v>-1</v>
      </c>
      <c r="H143" s="15">
        <v>1</v>
      </c>
      <c r="I143" s="17">
        <v>2</v>
      </c>
      <c r="J143" s="25">
        <f t="shared" si="11"/>
        <v>-1</v>
      </c>
      <c r="K143" s="15">
        <v>1</v>
      </c>
      <c r="L143" s="17">
        <v>3</v>
      </c>
      <c r="M143" s="25">
        <f t="shared" si="10"/>
        <v>-2</v>
      </c>
      <c r="N143" s="15">
        <v>23</v>
      </c>
      <c r="O143" s="17">
        <v>27</v>
      </c>
      <c r="P143" s="44">
        <f t="shared" si="12"/>
        <v>-4</v>
      </c>
    </row>
    <row r="144" spans="1:16" ht="14.1" customHeight="1">
      <c r="A144" s="2">
        <v>80</v>
      </c>
      <c r="B144" s="2" t="str">
        <f>VLOOKUP(A144,Sheet2!$A$1:$B$114,2)</f>
        <v>Bertie Co</v>
      </c>
      <c r="C144" s="2">
        <v>16</v>
      </c>
      <c r="D144" s="2" t="str">
        <f>VLOOKUP(C144,Sheet1!$A$1:$B$18,2)</f>
        <v>Service Workers</v>
      </c>
      <c r="E144" s="15">
        <v>5</v>
      </c>
      <c r="F144" s="17">
        <v>1</v>
      </c>
      <c r="G144" s="25">
        <f t="shared" si="9"/>
        <v>4</v>
      </c>
      <c r="H144" s="15">
        <v>0</v>
      </c>
      <c r="I144" s="17">
        <v>0</v>
      </c>
      <c r="J144" s="25">
        <f t="shared" si="11"/>
        <v>0</v>
      </c>
      <c r="K144" s="15">
        <v>22</v>
      </c>
      <c r="L144" s="17">
        <v>22</v>
      </c>
      <c r="M144" s="25">
        <f t="shared" si="10"/>
        <v>0</v>
      </c>
      <c r="N144" s="15">
        <v>27</v>
      </c>
      <c r="O144" s="17">
        <v>23</v>
      </c>
      <c r="P144" s="44">
        <f t="shared" si="12"/>
        <v>4</v>
      </c>
    </row>
    <row r="145" spans="1:16" ht="14.1" customHeight="1">
      <c r="A145" s="2">
        <v>80</v>
      </c>
      <c r="B145" s="2" t="str">
        <f>VLOOKUP(A145,Sheet2!$A$1:$B$114,2)</f>
        <v>Bertie Co</v>
      </c>
      <c r="C145" s="2">
        <v>17</v>
      </c>
      <c r="D145" s="2" t="str">
        <f>VLOOKUP(C145,Sheet1!$A$1:$B$18,2)</f>
        <v>Skilled Crafts</v>
      </c>
      <c r="E145" s="15">
        <v>12</v>
      </c>
      <c r="F145" s="17">
        <v>7</v>
      </c>
      <c r="G145" s="25">
        <f t="shared" si="9"/>
        <v>5</v>
      </c>
      <c r="H145" s="15">
        <v>0</v>
      </c>
      <c r="I145" s="17">
        <v>0</v>
      </c>
      <c r="J145" s="25">
        <f t="shared" si="11"/>
        <v>0</v>
      </c>
      <c r="K145" s="15">
        <v>0</v>
      </c>
      <c r="L145" s="17">
        <v>5</v>
      </c>
      <c r="M145" s="25">
        <f t="shared" si="10"/>
        <v>-5</v>
      </c>
      <c r="N145" s="15">
        <v>12</v>
      </c>
      <c r="O145" s="17">
        <v>12</v>
      </c>
      <c r="P145" s="44">
        <f t="shared" si="12"/>
        <v>0</v>
      </c>
    </row>
    <row r="146" spans="1:16" ht="14.1" customHeight="1">
      <c r="A146" s="2">
        <v>80</v>
      </c>
      <c r="B146" s="2" t="str">
        <f>VLOOKUP(A146,Sheet2!$A$1:$B$114,2)</f>
        <v>Bertie Co</v>
      </c>
      <c r="C146" s="2">
        <v>18</v>
      </c>
      <c r="D146" s="2" t="str">
        <f>VLOOKUP(C146,Sheet1!$A$1:$B$18,2)</f>
        <v>Laborers Unskilled</v>
      </c>
      <c r="E146" s="15">
        <v>0</v>
      </c>
      <c r="F146" s="17">
        <v>17</v>
      </c>
      <c r="G146" s="25">
        <f t="shared" si="9"/>
        <v>-17</v>
      </c>
      <c r="H146" s="15">
        <v>0</v>
      </c>
      <c r="I146" s="17">
        <v>0</v>
      </c>
      <c r="J146" s="25">
        <f t="shared" si="11"/>
        <v>0</v>
      </c>
      <c r="K146" s="15">
        <v>0</v>
      </c>
      <c r="L146" s="17">
        <v>1</v>
      </c>
      <c r="M146" s="25">
        <f t="shared" si="10"/>
        <v>-1</v>
      </c>
      <c r="N146" s="15">
        <v>0</v>
      </c>
      <c r="O146" s="17">
        <v>18</v>
      </c>
      <c r="P146" s="44">
        <f t="shared" si="12"/>
        <v>-18</v>
      </c>
    </row>
    <row r="147" spans="1:16" ht="14.1" customHeight="1">
      <c r="A147" s="2">
        <v>90</v>
      </c>
      <c r="B147" s="2" t="str">
        <f>VLOOKUP(A147,Sheet2!$A$1:$B$114,2)</f>
        <v>Bladen Co</v>
      </c>
      <c r="C147" s="2">
        <v>1</v>
      </c>
      <c r="D147" s="2" t="str">
        <f>VLOOKUP(C147,Sheet1!$A$1:$B$18,2)</f>
        <v>Officials, Administrators, Managers</v>
      </c>
      <c r="E147" s="15">
        <v>8</v>
      </c>
      <c r="F147" s="17">
        <v>9</v>
      </c>
      <c r="G147" s="25">
        <f t="shared" si="9"/>
        <v>-1</v>
      </c>
      <c r="H147" s="15">
        <v>3</v>
      </c>
      <c r="I147" s="17">
        <v>5</v>
      </c>
      <c r="J147" s="25">
        <f t="shared" si="11"/>
        <v>-2</v>
      </c>
      <c r="K147" s="15">
        <v>5</v>
      </c>
      <c r="L147" s="17">
        <v>2</v>
      </c>
      <c r="M147" s="25">
        <f t="shared" si="10"/>
        <v>3</v>
      </c>
      <c r="N147" s="15">
        <v>16</v>
      </c>
      <c r="O147" s="17">
        <v>16</v>
      </c>
      <c r="P147" s="44">
        <f t="shared" si="12"/>
        <v>0</v>
      </c>
    </row>
    <row r="148" spans="1:16" ht="14.1" customHeight="1">
      <c r="A148" s="2">
        <v>90</v>
      </c>
      <c r="B148" s="2" t="str">
        <f>VLOOKUP(A148,Sheet2!$A$1:$B$114,2)</f>
        <v>Bladen Co</v>
      </c>
      <c r="C148" s="2">
        <v>2</v>
      </c>
      <c r="D148" s="2" t="str">
        <f>VLOOKUP(C148,Sheet1!$A$1:$B$18,2)</f>
        <v>Principals</v>
      </c>
      <c r="E148" s="15">
        <v>13</v>
      </c>
      <c r="F148" s="17">
        <v>14</v>
      </c>
      <c r="G148" s="25">
        <f t="shared" si="9"/>
        <v>-1</v>
      </c>
      <c r="H148" s="15">
        <v>0</v>
      </c>
      <c r="I148" s="17">
        <v>0</v>
      </c>
      <c r="J148" s="25">
        <f t="shared" si="11"/>
        <v>0</v>
      </c>
      <c r="K148" s="15">
        <v>0</v>
      </c>
      <c r="L148" s="17">
        <v>0</v>
      </c>
      <c r="M148" s="25">
        <f t="shared" si="10"/>
        <v>0</v>
      </c>
      <c r="N148" s="15">
        <v>13</v>
      </c>
      <c r="O148" s="17">
        <v>14</v>
      </c>
      <c r="P148" s="44">
        <f t="shared" si="12"/>
        <v>-1</v>
      </c>
    </row>
    <row r="149" spans="1:16" ht="14.1" customHeight="1">
      <c r="A149" s="2">
        <v>90</v>
      </c>
      <c r="B149" s="2" t="str">
        <f>VLOOKUP(A149,Sheet2!$A$1:$B$114,2)</f>
        <v>Bladen Co</v>
      </c>
      <c r="C149" s="2">
        <v>3</v>
      </c>
      <c r="D149" s="2" t="str">
        <f>VLOOKUP(C149,Sheet1!$A$1:$B$18,2)</f>
        <v>Assistant Principals, Teaching</v>
      </c>
      <c r="E149" s="15">
        <v>0</v>
      </c>
      <c r="F149" s="17">
        <v>0</v>
      </c>
      <c r="G149" s="25">
        <f t="shared" si="9"/>
        <v>0</v>
      </c>
      <c r="H149" s="15">
        <v>0</v>
      </c>
      <c r="I149" s="17">
        <v>0</v>
      </c>
      <c r="J149" s="25">
        <f t="shared" si="11"/>
        <v>0</v>
      </c>
      <c r="K149" s="15">
        <v>0</v>
      </c>
      <c r="L149" s="17">
        <v>0</v>
      </c>
      <c r="M149" s="25">
        <f t="shared" si="10"/>
        <v>0</v>
      </c>
      <c r="N149" s="15">
        <v>0</v>
      </c>
      <c r="O149" s="17">
        <v>0</v>
      </c>
      <c r="P149" s="44">
        <f t="shared" si="12"/>
        <v>0</v>
      </c>
    </row>
    <row r="150" spans="1:16" ht="14.1" customHeight="1">
      <c r="A150" s="2">
        <v>90</v>
      </c>
      <c r="B150" s="2" t="str">
        <f>VLOOKUP(A150,Sheet2!$A$1:$B$114,2)</f>
        <v>Bladen Co</v>
      </c>
      <c r="C150" s="2">
        <v>4</v>
      </c>
      <c r="D150" s="2" t="str">
        <f>VLOOKUP(C150,Sheet1!$A$1:$B$18,2)</f>
        <v>Assistant Principals, Non-Teaching</v>
      </c>
      <c r="E150" s="15">
        <v>9</v>
      </c>
      <c r="F150" s="17">
        <v>10</v>
      </c>
      <c r="G150" s="25">
        <f t="shared" si="9"/>
        <v>-1</v>
      </c>
      <c r="H150" s="15">
        <v>0</v>
      </c>
      <c r="I150" s="17">
        <v>0</v>
      </c>
      <c r="J150" s="25">
        <f t="shared" si="11"/>
        <v>0</v>
      </c>
      <c r="K150" s="15">
        <v>0</v>
      </c>
      <c r="L150" s="17">
        <v>0</v>
      </c>
      <c r="M150" s="25">
        <f t="shared" si="10"/>
        <v>0</v>
      </c>
      <c r="N150" s="15">
        <v>9</v>
      </c>
      <c r="O150" s="17">
        <v>10</v>
      </c>
      <c r="P150" s="44">
        <f t="shared" si="12"/>
        <v>-1</v>
      </c>
    </row>
    <row r="151" spans="1:16" ht="14.1" customHeight="1">
      <c r="A151" s="2">
        <v>90</v>
      </c>
      <c r="B151" s="2" t="str">
        <f>VLOOKUP(A151,Sheet2!$A$1:$B$114,2)</f>
        <v>Bladen Co</v>
      </c>
      <c r="C151" s="2">
        <v>5</v>
      </c>
      <c r="D151" s="2" t="str">
        <f>VLOOKUP(C151,Sheet1!$A$1:$B$18,2)</f>
        <v>Elementry Teachers</v>
      </c>
      <c r="E151" s="15">
        <v>216</v>
      </c>
      <c r="F151" s="17">
        <v>195</v>
      </c>
      <c r="G151" s="25">
        <f t="shared" si="9"/>
        <v>21</v>
      </c>
      <c r="H151" s="15">
        <v>27</v>
      </c>
      <c r="I151" s="17">
        <v>45</v>
      </c>
      <c r="J151" s="25">
        <f t="shared" si="11"/>
        <v>-18</v>
      </c>
      <c r="K151" s="15">
        <v>8</v>
      </c>
      <c r="L151" s="17">
        <v>8</v>
      </c>
      <c r="M151" s="25">
        <f t="shared" si="10"/>
        <v>0</v>
      </c>
      <c r="N151" s="15">
        <v>251</v>
      </c>
      <c r="O151" s="17">
        <v>248</v>
      </c>
      <c r="P151" s="44">
        <f t="shared" si="12"/>
        <v>3</v>
      </c>
    </row>
    <row r="152" spans="1:16" ht="14.1" customHeight="1">
      <c r="A152" s="2">
        <v>90</v>
      </c>
      <c r="B152" s="2" t="str">
        <f>VLOOKUP(A152,Sheet2!$A$1:$B$114,2)</f>
        <v>Bladen Co</v>
      </c>
      <c r="C152" s="2">
        <v>6</v>
      </c>
      <c r="D152" s="2" t="str">
        <f>VLOOKUP(C152,Sheet1!$A$1:$B$18,2)</f>
        <v>Secondary Teachers</v>
      </c>
      <c r="E152" s="15">
        <v>91</v>
      </c>
      <c r="F152" s="17">
        <v>98</v>
      </c>
      <c r="G152" s="25">
        <f t="shared" si="9"/>
        <v>-7</v>
      </c>
      <c r="H152" s="15">
        <v>5</v>
      </c>
      <c r="I152" s="17">
        <v>8</v>
      </c>
      <c r="J152" s="25">
        <f t="shared" si="11"/>
        <v>-3</v>
      </c>
      <c r="K152" s="15">
        <v>2</v>
      </c>
      <c r="L152" s="17">
        <v>4</v>
      </c>
      <c r="M152" s="25">
        <f t="shared" si="10"/>
        <v>-2</v>
      </c>
      <c r="N152" s="15">
        <v>98</v>
      </c>
      <c r="O152" s="17">
        <v>110</v>
      </c>
      <c r="P152" s="44">
        <f t="shared" si="12"/>
        <v>-12</v>
      </c>
    </row>
    <row r="153" spans="1:16" ht="14.1" customHeight="1">
      <c r="A153" s="2">
        <v>90</v>
      </c>
      <c r="B153" s="2" t="str">
        <f>VLOOKUP(A153,Sheet2!$A$1:$B$114,2)</f>
        <v>Bladen Co</v>
      </c>
      <c r="C153" s="2">
        <v>7</v>
      </c>
      <c r="D153" s="2" t="str">
        <f>VLOOKUP(C153,Sheet1!$A$1:$B$18,2)</f>
        <v>Other Teachers</v>
      </c>
      <c r="E153" s="15">
        <v>0</v>
      </c>
      <c r="F153" s="17">
        <v>0</v>
      </c>
      <c r="G153" s="25">
        <f t="shared" si="9"/>
        <v>0</v>
      </c>
      <c r="H153" s="15">
        <v>0</v>
      </c>
      <c r="I153" s="17">
        <v>0</v>
      </c>
      <c r="J153" s="25">
        <f t="shared" si="11"/>
        <v>0</v>
      </c>
      <c r="K153" s="15">
        <v>0</v>
      </c>
      <c r="L153" s="17">
        <v>0</v>
      </c>
      <c r="M153" s="25">
        <f t="shared" si="10"/>
        <v>0</v>
      </c>
      <c r="N153" s="15">
        <v>0</v>
      </c>
      <c r="O153" s="17">
        <v>0</v>
      </c>
      <c r="P153" s="44">
        <f t="shared" si="12"/>
        <v>0</v>
      </c>
    </row>
    <row r="154" spans="1:16" ht="14.1" customHeight="1">
      <c r="A154" s="2">
        <v>90</v>
      </c>
      <c r="B154" s="2" t="str">
        <f>VLOOKUP(A154,Sheet2!$A$1:$B$114,2)</f>
        <v>Bladen Co</v>
      </c>
      <c r="C154" s="2">
        <v>8</v>
      </c>
      <c r="D154" s="2" t="str">
        <f>VLOOKUP(C154,Sheet1!$A$1:$B$18,2)</f>
        <v>Guidence Personnel</v>
      </c>
      <c r="E154" s="15">
        <v>15</v>
      </c>
      <c r="F154" s="17">
        <v>15</v>
      </c>
      <c r="G154" s="25">
        <f t="shared" si="9"/>
        <v>0</v>
      </c>
      <c r="H154" s="15">
        <v>2</v>
      </c>
      <c r="I154" s="17">
        <v>0</v>
      </c>
      <c r="J154" s="25">
        <f t="shared" si="11"/>
        <v>2</v>
      </c>
      <c r="K154" s="15">
        <v>0</v>
      </c>
      <c r="L154" s="17">
        <v>2</v>
      </c>
      <c r="M154" s="25">
        <f t="shared" si="10"/>
        <v>-2</v>
      </c>
      <c r="N154" s="15">
        <v>17</v>
      </c>
      <c r="O154" s="17">
        <v>17</v>
      </c>
      <c r="P154" s="44">
        <f t="shared" si="12"/>
        <v>0</v>
      </c>
    </row>
    <row r="155" spans="1:16" ht="14.1" customHeight="1">
      <c r="A155" s="2">
        <v>90</v>
      </c>
      <c r="B155" s="2" t="str">
        <f>VLOOKUP(A155,Sheet2!$A$1:$B$114,2)</f>
        <v>Bladen Co</v>
      </c>
      <c r="C155" s="2">
        <v>9</v>
      </c>
      <c r="D155" s="2" t="str">
        <f>VLOOKUP(C155,Sheet1!$A$1:$B$18,2)</f>
        <v>Psychology Personnel</v>
      </c>
      <c r="E155" s="15">
        <v>0</v>
      </c>
      <c r="F155" s="17">
        <v>0</v>
      </c>
      <c r="G155" s="25">
        <f t="shared" si="9"/>
        <v>0</v>
      </c>
      <c r="H155" s="15">
        <v>0</v>
      </c>
      <c r="I155" s="17">
        <v>0</v>
      </c>
      <c r="J155" s="25">
        <f t="shared" si="11"/>
        <v>0</v>
      </c>
      <c r="K155" s="15">
        <v>0</v>
      </c>
      <c r="L155" s="17">
        <v>0</v>
      </c>
      <c r="M155" s="25">
        <f t="shared" si="10"/>
        <v>0</v>
      </c>
      <c r="N155" s="15">
        <v>0</v>
      </c>
      <c r="O155" s="17">
        <v>0</v>
      </c>
      <c r="P155" s="44">
        <f t="shared" si="12"/>
        <v>0</v>
      </c>
    </row>
    <row r="156" spans="1:16" ht="14.1" customHeight="1">
      <c r="A156" s="2">
        <v>90</v>
      </c>
      <c r="B156" s="2" t="str">
        <f>VLOOKUP(A156,Sheet2!$A$1:$B$114,2)</f>
        <v>Bladen Co</v>
      </c>
      <c r="C156" s="2">
        <v>10</v>
      </c>
      <c r="D156" s="2" t="str">
        <f>VLOOKUP(C156,Sheet1!$A$1:$B$18,2)</f>
        <v>Media Cordinators and Audio Visual</v>
      </c>
      <c r="E156" s="15">
        <v>13</v>
      </c>
      <c r="F156" s="17">
        <v>13</v>
      </c>
      <c r="G156" s="25">
        <f t="shared" si="9"/>
        <v>0</v>
      </c>
      <c r="H156" s="15">
        <v>0</v>
      </c>
      <c r="I156" s="17">
        <v>0</v>
      </c>
      <c r="J156" s="25">
        <f t="shared" si="11"/>
        <v>0</v>
      </c>
      <c r="K156" s="15">
        <v>0</v>
      </c>
      <c r="L156" s="17">
        <v>0</v>
      </c>
      <c r="M156" s="25">
        <f t="shared" si="10"/>
        <v>0</v>
      </c>
      <c r="N156" s="15">
        <v>13</v>
      </c>
      <c r="O156" s="17">
        <v>13</v>
      </c>
      <c r="P156" s="44">
        <f t="shared" si="12"/>
        <v>0</v>
      </c>
    </row>
    <row r="157" spans="1:16" ht="14.1" customHeight="1">
      <c r="A157" s="2">
        <v>90</v>
      </c>
      <c r="B157" s="2" t="str">
        <f>VLOOKUP(A157,Sheet2!$A$1:$B$114,2)</f>
        <v>Bladen Co</v>
      </c>
      <c r="C157" s="2">
        <v>11</v>
      </c>
      <c r="D157" s="2" t="str">
        <f>VLOOKUP(C157,Sheet1!$A$1:$B$18,2)</f>
        <v>Consultants and Supervisors of Instructions</v>
      </c>
      <c r="E157" s="15">
        <v>0</v>
      </c>
      <c r="F157" s="17">
        <v>0</v>
      </c>
      <c r="G157" s="25">
        <f t="shared" si="9"/>
        <v>0</v>
      </c>
      <c r="H157" s="15">
        <v>0</v>
      </c>
      <c r="I157" s="17">
        <v>0</v>
      </c>
      <c r="J157" s="25">
        <f t="shared" si="11"/>
        <v>0</v>
      </c>
      <c r="K157" s="15">
        <v>0</v>
      </c>
      <c r="L157" s="17">
        <v>0</v>
      </c>
      <c r="M157" s="25">
        <f t="shared" si="10"/>
        <v>0</v>
      </c>
      <c r="N157" s="15">
        <v>0</v>
      </c>
      <c r="O157" s="17">
        <v>0</v>
      </c>
      <c r="P157" s="44">
        <f t="shared" si="12"/>
        <v>0</v>
      </c>
    </row>
    <row r="158" spans="1:16" ht="14.1" customHeight="1">
      <c r="A158" s="2">
        <v>90</v>
      </c>
      <c r="B158" s="2" t="str">
        <f>VLOOKUP(A158,Sheet2!$A$1:$B$114,2)</f>
        <v>Bladen Co</v>
      </c>
      <c r="C158" s="2">
        <v>12</v>
      </c>
      <c r="D158" s="2" t="str">
        <f>VLOOKUP(C158,Sheet1!$A$1:$B$18,2)</f>
        <v>Other Professional Staff</v>
      </c>
      <c r="E158" s="15">
        <v>11</v>
      </c>
      <c r="F158" s="17">
        <v>12</v>
      </c>
      <c r="G158" s="25">
        <f t="shared" si="9"/>
        <v>-1</v>
      </c>
      <c r="H158" s="15">
        <v>1</v>
      </c>
      <c r="I158" s="17">
        <v>5</v>
      </c>
      <c r="J158" s="25">
        <f t="shared" si="11"/>
        <v>-4</v>
      </c>
      <c r="K158" s="15">
        <v>8</v>
      </c>
      <c r="L158" s="17">
        <v>10</v>
      </c>
      <c r="M158" s="25">
        <f t="shared" si="10"/>
        <v>-2</v>
      </c>
      <c r="N158" s="15">
        <v>20</v>
      </c>
      <c r="O158" s="17">
        <v>27</v>
      </c>
      <c r="P158" s="44">
        <f t="shared" si="12"/>
        <v>-7</v>
      </c>
    </row>
    <row r="159" spans="1:16" ht="14.1" customHeight="1">
      <c r="A159" s="2">
        <v>90</v>
      </c>
      <c r="B159" s="2" t="str">
        <f>VLOOKUP(A159,Sheet2!$A$1:$B$114,2)</f>
        <v>Bladen Co</v>
      </c>
      <c r="C159" s="2">
        <v>13</v>
      </c>
      <c r="D159" s="2" t="str">
        <f>VLOOKUP(C159,Sheet1!$A$1:$B$18,2)</f>
        <v>Teacher Assistants</v>
      </c>
      <c r="E159" s="15">
        <v>69</v>
      </c>
      <c r="F159" s="17">
        <v>60</v>
      </c>
      <c r="G159" s="25">
        <f t="shared" si="9"/>
        <v>9</v>
      </c>
      <c r="H159" s="15">
        <v>35</v>
      </c>
      <c r="I159" s="17">
        <v>56</v>
      </c>
      <c r="J159" s="25">
        <f t="shared" si="11"/>
        <v>-21</v>
      </c>
      <c r="K159" s="15">
        <v>9</v>
      </c>
      <c r="L159" s="17">
        <v>11</v>
      </c>
      <c r="M159" s="25">
        <f t="shared" si="10"/>
        <v>-2</v>
      </c>
      <c r="N159" s="15">
        <v>113</v>
      </c>
      <c r="O159" s="17">
        <v>127</v>
      </c>
      <c r="P159" s="44">
        <f t="shared" si="12"/>
        <v>-14</v>
      </c>
    </row>
    <row r="160" spans="1:16" ht="14.1" customHeight="1">
      <c r="A160" s="2">
        <v>90</v>
      </c>
      <c r="B160" s="2" t="str">
        <f>VLOOKUP(A160,Sheet2!$A$1:$B$114,2)</f>
        <v>Bladen Co</v>
      </c>
      <c r="C160" s="2">
        <v>14</v>
      </c>
      <c r="D160" s="2" t="str">
        <f>VLOOKUP(C160,Sheet1!$A$1:$B$18,2)</f>
        <v>Technicians</v>
      </c>
      <c r="E160" s="15">
        <v>0</v>
      </c>
      <c r="F160" s="17">
        <v>0</v>
      </c>
      <c r="G160" s="25">
        <f t="shared" si="9"/>
        <v>0</v>
      </c>
      <c r="H160" s="15">
        <v>0</v>
      </c>
      <c r="I160" s="17">
        <v>0</v>
      </c>
      <c r="J160" s="25">
        <f t="shared" si="11"/>
        <v>0</v>
      </c>
      <c r="K160" s="15">
        <v>5</v>
      </c>
      <c r="L160" s="17">
        <v>5</v>
      </c>
      <c r="M160" s="25">
        <f t="shared" si="10"/>
        <v>0</v>
      </c>
      <c r="N160" s="15">
        <v>5</v>
      </c>
      <c r="O160" s="17">
        <v>5</v>
      </c>
      <c r="P160" s="44">
        <f t="shared" si="12"/>
        <v>0</v>
      </c>
    </row>
    <row r="161" spans="1:16" ht="14.1" customHeight="1">
      <c r="A161" s="2">
        <v>90</v>
      </c>
      <c r="B161" s="2" t="str">
        <f>VLOOKUP(A161,Sheet2!$A$1:$B$114,2)</f>
        <v>Bladen Co</v>
      </c>
      <c r="C161" s="2">
        <v>15</v>
      </c>
      <c r="D161" s="2" t="str">
        <f>VLOOKUP(C161,Sheet1!$A$1:$B$18,2)</f>
        <v>Clerks/Secretaries</v>
      </c>
      <c r="E161" s="15">
        <v>35</v>
      </c>
      <c r="F161" s="17">
        <v>33</v>
      </c>
      <c r="G161" s="25">
        <f t="shared" si="9"/>
        <v>2</v>
      </c>
      <c r="H161" s="15">
        <v>5</v>
      </c>
      <c r="I161" s="17">
        <v>16</v>
      </c>
      <c r="J161" s="25">
        <f t="shared" si="11"/>
        <v>-11</v>
      </c>
      <c r="K161" s="15">
        <v>15</v>
      </c>
      <c r="L161" s="17">
        <v>4</v>
      </c>
      <c r="M161" s="25">
        <f t="shared" si="10"/>
        <v>11</v>
      </c>
      <c r="N161" s="15">
        <v>55</v>
      </c>
      <c r="O161" s="17">
        <v>53</v>
      </c>
      <c r="P161" s="44">
        <f t="shared" si="12"/>
        <v>2</v>
      </c>
    </row>
    <row r="162" spans="1:16" ht="14.1" customHeight="1">
      <c r="A162" s="2">
        <v>90</v>
      </c>
      <c r="B162" s="2" t="str">
        <f>VLOOKUP(A162,Sheet2!$A$1:$B$114,2)</f>
        <v>Bladen Co</v>
      </c>
      <c r="C162" s="2">
        <v>16</v>
      </c>
      <c r="D162" s="2" t="str">
        <f>VLOOKUP(C162,Sheet1!$A$1:$B$18,2)</f>
        <v>Service Workers</v>
      </c>
      <c r="E162" s="15">
        <v>39</v>
      </c>
      <c r="F162" s="17">
        <v>44</v>
      </c>
      <c r="G162" s="25">
        <f t="shared" si="9"/>
        <v>-5</v>
      </c>
      <c r="H162" s="15">
        <v>1</v>
      </c>
      <c r="I162" s="17">
        <v>1</v>
      </c>
      <c r="J162" s="25">
        <f t="shared" si="11"/>
        <v>0</v>
      </c>
      <c r="K162" s="15">
        <v>59</v>
      </c>
      <c r="L162" s="17">
        <v>62</v>
      </c>
      <c r="M162" s="25">
        <f t="shared" si="10"/>
        <v>-3</v>
      </c>
      <c r="N162" s="15">
        <v>99</v>
      </c>
      <c r="O162" s="17">
        <v>107</v>
      </c>
      <c r="P162" s="44">
        <f t="shared" si="12"/>
        <v>-8</v>
      </c>
    </row>
    <row r="163" spans="1:16" ht="14.1" customHeight="1">
      <c r="A163" s="2">
        <v>90</v>
      </c>
      <c r="B163" s="2" t="str">
        <f>VLOOKUP(A163,Sheet2!$A$1:$B$114,2)</f>
        <v>Bladen Co</v>
      </c>
      <c r="C163" s="2">
        <v>17</v>
      </c>
      <c r="D163" s="2" t="str">
        <f>VLOOKUP(C163,Sheet1!$A$1:$B$18,2)</f>
        <v>Skilled Crafts</v>
      </c>
      <c r="E163" s="15">
        <v>0</v>
      </c>
      <c r="F163" s="17">
        <v>0</v>
      </c>
      <c r="G163" s="25">
        <f t="shared" si="9"/>
        <v>0</v>
      </c>
      <c r="H163" s="15">
        <v>0</v>
      </c>
      <c r="I163" s="17">
        <v>0</v>
      </c>
      <c r="J163" s="25">
        <f t="shared" si="11"/>
        <v>0</v>
      </c>
      <c r="K163" s="15">
        <v>0</v>
      </c>
      <c r="L163" s="17">
        <v>0</v>
      </c>
      <c r="M163" s="25">
        <f t="shared" si="10"/>
        <v>0</v>
      </c>
      <c r="N163" s="15">
        <v>0</v>
      </c>
      <c r="O163" s="17">
        <v>0</v>
      </c>
      <c r="P163" s="44">
        <f t="shared" si="12"/>
        <v>0</v>
      </c>
    </row>
    <row r="164" spans="1:16" ht="14.1" customHeight="1">
      <c r="A164" s="2">
        <v>90</v>
      </c>
      <c r="B164" s="2" t="str">
        <f>VLOOKUP(A164,Sheet2!$A$1:$B$114,2)</f>
        <v>Bladen Co</v>
      </c>
      <c r="C164" s="2">
        <v>18</v>
      </c>
      <c r="D164" s="2" t="str">
        <f>VLOOKUP(C164,Sheet1!$A$1:$B$18,2)</f>
        <v>Laborers Unskilled</v>
      </c>
      <c r="E164" s="15">
        <v>0</v>
      </c>
      <c r="F164" s="17">
        <v>0</v>
      </c>
      <c r="G164" s="25">
        <f t="shared" si="9"/>
        <v>0</v>
      </c>
      <c r="H164" s="15">
        <v>0</v>
      </c>
      <c r="I164" s="17">
        <v>0</v>
      </c>
      <c r="J164" s="25">
        <f t="shared" si="11"/>
        <v>0</v>
      </c>
      <c r="K164" s="15">
        <v>0</v>
      </c>
      <c r="L164" s="17">
        <v>0</v>
      </c>
      <c r="M164" s="25">
        <f t="shared" si="10"/>
        <v>0</v>
      </c>
      <c r="N164" s="15">
        <v>0</v>
      </c>
      <c r="O164" s="17">
        <v>0</v>
      </c>
      <c r="P164" s="44">
        <f t="shared" si="12"/>
        <v>0</v>
      </c>
    </row>
    <row r="165" spans="1:16" ht="14.1" customHeight="1">
      <c r="A165" s="2">
        <v>100</v>
      </c>
      <c r="B165" s="2" t="str">
        <f>VLOOKUP(A165,Sheet2!$A$1:$B$114,2)</f>
        <v>Brunswick co</v>
      </c>
      <c r="C165" s="2">
        <v>1</v>
      </c>
      <c r="D165" s="2" t="str">
        <f>VLOOKUP(C165,Sheet1!$A$1:$B$18,2)</f>
        <v>Officials, Administrators, Managers</v>
      </c>
      <c r="E165" s="15">
        <v>7</v>
      </c>
      <c r="F165" s="17">
        <v>9</v>
      </c>
      <c r="G165" s="25">
        <f t="shared" si="9"/>
        <v>-2</v>
      </c>
      <c r="H165" s="15">
        <v>2</v>
      </c>
      <c r="I165" s="17">
        <v>0</v>
      </c>
      <c r="J165" s="25">
        <f t="shared" si="11"/>
        <v>2</v>
      </c>
      <c r="K165" s="15">
        <v>10</v>
      </c>
      <c r="L165" s="17">
        <v>10</v>
      </c>
      <c r="M165" s="25">
        <f t="shared" si="10"/>
        <v>0</v>
      </c>
      <c r="N165" s="15">
        <v>19</v>
      </c>
      <c r="O165" s="17">
        <v>19</v>
      </c>
      <c r="P165" s="44">
        <f t="shared" si="12"/>
        <v>0</v>
      </c>
    </row>
    <row r="166" spans="1:16" ht="14.1" customHeight="1">
      <c r="A166" s="2">
        <v>100</v>
      </c>
      <c r="B166" s="2" t="str">
        <f>VLOOKUP(A166,Sheet2!$A$1:$B$114,2)</f>
        <v>Brunswick co</v>
      </c>
      <c r="C166" s="2">
        <v>2</v>
      </c>
      <c r="D166" s="2" t="str">
        <f>VLOOKUP(C166,Sheet1!$A$1:$B$18,2)</f>
        <v>Principals</v>
      </c>
      <c r="E166" s="15">
        <v>19</v>
      </c>
      <c r="F166" s="17">
        <v>19</v>
      </c>
      <c r="G166" s="25">
        <f t="shared" si="9"/>
        <v>0</v>
      </c>
      <c r="H166" s="15">
        <v>0</v>
      </c>
      <c r="I166" s="17">
        <v>0</v>
      </c>
      <c r="J166" s="25">
        <f t="shared" si="11"/>
        <v>0</v>
      </c>
      <c r="K166" s="15">
        <v>0</v>
      </c>
      <c r="L166" s="17">
        <v>0</v>
      </c>
      <c r="M166" s="25">
        <f t="shared" si="10"/>
        <v>0</v>
      </c>
      <c r="N166" s="15">
        <v>19</v>
      </c>
      <c r="O166" s="17">
        <v>19</v>
      </c>
      <c r="P166" s="44">
        <f t="shared" si="12"/>
        <v>0</v>
      </c>
    </row>
    <row r="167" spans="1:16" ht="14.1" customHeight="1">
      <c r="A167" s="2">
        <v>100</v>
      </c>
      <c r="B167" s="2" t="str">
        <f>VLOOKUP(A167,Sheet2!$A$1:$B$114,2)</f>
        <v>Brunswick co</v>
      </c>
      <c r="C167" s="2">
        <v>3</v>
      </c>
      <c r="D167" s="2" t="str">
        <f>VLOOKUP(C167,Sheet1!$A$1:$B$18,2)</f>
        <v>Assistant Principals, Teaching</v>
      </c>
      <c r="E167" s="15">
        <v>0</v>
      </c>
      <c r="F167" s="17">
        <v>0</v>
      </c>
      <c r="G167" s="25">
        <f t="shared" si="9"/>
        <v>0</v>
      </c>
      <c r="H167" s="15">
        <v>0</v>
      </c>
      <c r="I167" s="17">
        <v>0</v>
      </c>
      <c r="J167" s="25">
        <f t="shared" si="11"/>
        <v>0</v>
      </c>
      <c r="K167" s="15">
        <v>0</v>
      </c>
      <c r="L167" s="17">
        <v>0</v>
      </c>
      <c r="M167" s="25">
        <f t="shared" si="10"/>
        <v>0</v>
      </c>
      <c r="N167" s="15">
        <v>0</v>
      </c>
      <c r="O167" s="17">
        <v>0</v>
      </c>
      <c r="P167" s="44">
        <f t="shared" si="12"/>
        <v>0</v>
      </c>
    </row>
    <row r="168" spans="1:16" ht="14.1" customHeight="1">
      <c r="A168" s="2">
        <v>100</v>
      </c>
      <c r="B168" s="2" t="str">
        <f>VLOOKUP(A168,Sheet2!$A$1:$B$114,2)</f>
        <v>Brunswick co</v>
      </c>
      <c r="C168" s="2">
        <v>4</v>
      </c>
      <c r="D168" s="2" t="str">
        <f>VLOOKUP(C168,Sheet1!$A$1:$B$18,2)</f>
        <v>Assistant Principals, Non-Teaching</v>
      </c>
      <c r="E168" s="15">
        <v>16</v>
      </c>
      <c r="F168" s="17">
        <v>17</v>
      </c>
      <c r="G168" s="25">
        <f t="shared" si="9"/>
        <v>-1</v>
      </c>
      <c r="H168" s="15">
        <v>0</v>
      </c>
      <c r="I168" s="17">
        <v>0</v>
      </c>
      <c r="J168" s="25">
        <f t="shared" si="11"/>
        <v>0</v>
      </c>
      <c r="K168" s="15">
        <v>14</v>
      </c>
      <c r="L168" s="17">
        <v>13</v>
      </c>
      <c r="M168" s="25">
        <f t="shared" si="10"/>
        <v>1</v>
      </c>
      <c r="N168" s="15">
        <v>30</v>
      </c>
      <c r="O168" s="17">
        <v>30</v>
      </c>
      <c r="P168" s="44">
        <f t="shared" si="12"/>
        <v>0</v>
      </c>
    </row>
    <row r="169" spans="1:16" ht="14.1" customHeight="1">
      <c r="A169" s="2">
        <v>100</v>
      </c>
      <c r="B169" s="2" t="str">
        <f>VLOOKUP(A169,Sheet2!$A$1:$B$114,2)</f>
        <v>Brunswick co</v>
      </c>
      <c r="C169" s="2">
        <v>5</v>
      </c>
      <c r="D169" s="2" t="str">
        <f>VLOOKUP(C169,Sheet1!$A$1:$B$18,2)</f>
        <v>Elementry Teachers</v>
      </c>
      <c r="E169" s="15">
        <v>300</v>
      </c>
      <c r="F169" s="17">
        <v>319</v>
      </c>
      <c r="G169" s="25">
        <f t="shared" si="9"/>
        <v>-19</v>
      </c>
      <c r="H169" s="15">
        <v>69</v>
      </c>
      <c r="I169" s="17">
        <v>61</v>
      </c>
      <c r="J169" s="25">
        <f t="shared" si="11"/>
        <v>8</v>
      </c>
      <c r="K169" s="15">
        <v>13</v>
      </c>
      <c r="L169" s="17">
        <v>19</v>
      </c>
      <c r="M169" s="25">
        <f t="shared" si="10"/>
        <v>-6</v>
      </c>
      <c r="N169" s="15">
        <v>382</v>
      </c>
      <c r="O169" s="17">
        <v>399</v>
      </c>
      <c r="P169" s="44">
        <f t="shared" si="12"/>
        <v>-17</v>
      </c>
    </row>
    <row r="170" spans="1:16" ht="14.1" customHeight="1">
      <c r="A170" s="2">
        <v>100</v>
      </c>
      <c r="B170" s="2" t="str">
        <f>VLOOKUP(A170,Sheet2!$A$1:$B$114,2)</f>
        <v>Brunswick co</v>
      </c>
      <c r="C170" s="2">
        <v>6</v>
      </c>
      <c r="D170" s="2" t="str">
        <f>VLOOKUP(C170,Sheet1!$A$1:$B$18,2)</f>
        <v>Secondary Teachers</v>
      </c>
      <c r="E170" s="15">
        <v>145</v>
      </c>
      <c r="F170" s="17">
        <v>156</v>
      </c>
      <c r="G170" s="25">
        <f t="shared" si="9"/>
        <v>-11</v>
      </c>
      <c r="H170" s="15">
        <v>7</v>
      </c>
      <c r="I170" s="17">
        <v>7</v>
      </c>
      <c r="J170" s="25">
        <f t="shared" si="11"/>
        <v>0</v>
      </c>
      <c r="K170" s="15">
        <v>28</v>
      </c>
      <c r="L170" s="17">
        <v>26</v>
      </c>
      <c r="M170" s="25">
        <f t="shared" si="10"/>
        <v>2</v>
      </c>
      <c r="N170" s="15">
        <v>180</v>
      </c>
      <c r="O170" s="17">
        <v>189</v>
      </c>
      <c r="P170" s="44">
        <f t="shared" si="12"/>
        <v>-9</v>
      </c>
    </row>
    <row r="171" spans="1:16" ht="14.1" customHeight="1">
      <c r="A171" s="2">
        <v>100</v>
      </c>
      <c r="B171" s="2" t="str">
        <f>VLOOKUP(A171,Sheet2!$A$1:$B$114,2)</f>
        <v>Brunswick co</v>
      </c>
      <c r="C171" s="2">
        <v>7</v>
      </c>
      <c r="D171" s="2" t="str">
        <f>VLOOKUP(C171,Sheet1!$A$1:$B$18,2)</f>
        <v>Other Teachers</v>
      </c>
      <c r="E171" s="15">
        <v>134</v>
      </c>
      <c r="F171" s="17">
        <v>133</v>
      </c>
      <c r="G171" s="25">
        <f t="shared" si="9"/>
        <v>1</v>
      </c>
      <c r="H171" s="15">
        <v>36</v>
      </c>
      <c r="I171" s="17">
        <v>50</v>
      </c>
      <c r="J171" s="25">
        <f t="shared" si="11"/>
        <v>-14</v>
      </c>
      <c r="K171" s="15">
        <v>16</v>
      </c>
      <c r="L171" s="17">
        <v>15</v>
      </c>
      <c r="M171" s="25">
        <f t="shared" si="10"/>
        <v>1</v>
      </c>
      <c r="N171" s="15">
        <v>186</v>
      </c>
      <c r="O171" s="17">
        <v>198</v>
      </c>
      <c r="P171" s="44">
        <f t="shared" si="12"/>
        <v>-12</v>
      </c>
    </row>
    <row r="172" spans="1:16" ht="14.1" customHeight="1">
      <c r="A172" s="2">
        <v>100</v>
      </c>
      <c r="B172" s="2" t="str">
        <f>VLOOKUP(A172,Sheet2!$A$1:$B$114,2)</f>
        <v>Brunswick co</v>
      </c>
      <c r="C172" s="2">
        <v>8</v>
      </c>
      <c r="D172" s="2" t="str">
        <f>VLOOKUP(C172,Sheet1!$A$1:$B$18,2)</f>
        <v>Guidence Personnel</v>
      </c>
      <c r="E172" s="15">
        <v>25</v>
      </c>
      <c r="F172" s="17">
        <v>27</v>
      </c>
      <c r="G172" s="25">
        <f t="shared" si="9"/>
        <v>-2</v>
      </c>
      <c r="H172" s="15">
        <v>1</v>
      </c>
      <c r="I172" s="17">
        <v>1</v>
      </c>
      <c r="J172" s="25">
        <f t="shared" si="11"/>
        <v>0</v>
      </c>
      <c r="K172" s="15">
        <v>0</v>
      </c>
      <c r="L172" s="17">
        <v>4</v>
      </c>
      <c r="M172" s="25">
        <f t="shared" si="10"/>
        <v>-4</v>
      </c>
      <c r="N172" s="15">
        <v>26</v>
      </c>
      <c r="O172" s="17">
        <v>32</v>
      </c>
      <c r="P172" s="44">
        <f t="shared" si="12"/>
        <v>-6</v>
      </c>
    </row>
    <row r="173" spans="1:16" ht="14.1" customHeight="1">
      <c r="A173" s="2">
        <v>100</v>
      </c>
      <c r="B173" s="2" t="str">
        <f>VLOOKUP(A173,Sheet2!$A$1:$B$114,2)</f>
        <v>Brunswick co</v>
      </c>
      <c r="C173" s="2">
        <v>9</v>
      </c>
      <c r="D173" s="2" t="str">
        <f>VLOOKUP(C173,Sheet1!$A$1:$B$18,2)</f>
        <v>Psychology Personnel</v>
      </c>
      <c r="E173" s="15">
        <v>4</v>
      </c>
      <c r="F173" s="17">
        <v>5</v>
      </c>
      <c r="G173" s="25">
        <f t="shared" si="9"/>
        <v>-1</v>
      </c>
      <c r="H173" s="15">
        <v>0</v>
      </c>
      <c r="I173" s="17">
        <v>0</v>
      </c>
      <c r="J173" s="25">
        <f t="shared" si="11"/>
        <v>0</v>
      </c>
      <c r="K173" s="15">
        <v>0</v>
      </c>
      <c r="L173" s="17">
        <v>0</v>
      </c>
      <c r="M173" s="25">
        <f t="shared" si="10"/>
        <v>0</v>
      </c>
      <c r="N173" s="15">
        <v>4</v>
      </c>
      <c r="O173" s="17">
        <v>5</v>
      </c>
      <c r="P173" s="44">
        <f t="shared" si="12"/>
        <v>-1</v>
      </c>
    </row>
    <row r="174" spans="1:16" ht="14.1" customHeight="1">
      <c r="A174" s="2">
        <v>100</v>
      </c>
      <c r="B174" s="2" t="str">
        <f>VLOOKUP(A174,Sheet2!$A$1:$B$114,2)</f>
        <v>Brunswick co</v>
      </c>
      <c r="C174" s="2">
        <v>10</v>
      </c>
      <c r="D174" s="2" t="str">
        <f>VLOOKUP(C174,Sheet1!$A$1:$B$18,2)</f>
        <v>Media Cordinators and Audio Visual</v>
      </c>
      <c r="E174" s="15">
        <v>14</v>
      </c>
      <c r="F174" s="17">
        <v>14</v>
      </c>
      <c r="G174" s="25">
        <f t="shared" si="9"/>
        <v>0</v>
      </c>
      <c r="H174" s="15">
        <v>0</v>
      </c>
      <c r="I174" s="17">
        <v>0</v>
      </c>
      <c r="J174" s="25">
        <f t="shared" si="11"/>
        <v>0</v>
      </c>
      <c r="K174" s="15">
        <v>5</v>
      </c>
      <c r="L174" s="17">
        <v>5</v>
      </c>
      <c r="M174" s="25">
        <f t="shared" si="10"/>
        <v>0</v>
      </c>
      <c r="N174" s="15">
        <v>19</v>
      </c>
      <c r="O174" s="17">
        <v>19</v>
      </c>
      <c r="P174" s="44">
        <f t="shared" si="12"/>
        <v>0</v>
      </c>
    </row>
    <row r="175" spans="1:16" ht="14.1" customHeight="1">
      <c r="A175" s="2">
        <v>100</v>
      </c>
      <c r="B175" s="2" t="str">
        <f>VLOOKUP(A175,Sheet2!$A$1:$B$114,2)</f>
        <v>Brunswick co</v>
      </c>
      <c r="C175" s="2">
        <v>11</v>
      </c>
      <c r="D175" s="2" t="str">
        <f>VLOOKUP(C175,Sheet1!$A$1:$B$18,2)</f>
        <v>Consultants and Supervisors of Instructions</v>
      </c>
      <c r="E175" s="15">
        <v>6</v>
      </c>
      <c r="F175" s="17">
        <v>5</v>
      </c>
      <c r="G175" s="25">
        <f t="shared" si="9"/>
        <v>1</v>
      </c>
      <c r="H175" s="15">
        <v>16</v>
      </c>
      <c r="I175" s="17">
        <v>18</v>
      </c>
      <c r="J175" s="25">
        <f t="shared" si="11"/>
        <v>-2</v>
      </c>
      <c r="K175" s="15">
        <v>0</v>
      </c>
      <c r="L175" s="17">
        <v>1</v>
      </c>
      <c r="M175" s="25">
        <f t="shared" si="10"/>
        <v>-1</v>
      </c>
      <c r="N175" s="15">
        <v>22</v>
      </c>
      <c r="O175" s="17">
        <v>24</v>
      </c>
      <c r="P175" s="44">
        <f t="shared" si="12"/>
        <v>-2</v>
      </c>
    </row>
    <row r="176" spans="1:16" ht="14.1" customHeight="1">
      <c r="A176" s="2">
        <v>100</v>
      </c>
      <c r="B176" s="2" t="str">
        <f>VLOOKUP(A176,Sheet2!$A$1:$B$114,2)</f>
        <v>Brunswick co</v>
      </c>
      <c r="C176" s="2">
        <v>12</v>
      </c>
      <c r="D176" s="2" t="str">
        <f>VLOOKUP(C176,Sheet1!$A$1:$B$18,2)</f>
        <v>Other Professional Staff</v>
      </c>
      <c r="E176" s="15">
        <v>33</v>
      </c>
      <c r="F176" s="17">
        <v>26</v>
      </c>
      <c r="G176" s="25">
        <f t="shared" si="9"/>
        <v>7</v>
      </c>
      <c r="H176" s="15">
        <v>0</v>
      </c>
      <c r="I176" s="17">
        <v>0</v>
      </c>
      <c r="J176" s="25">
        <f t="shared" si="11"/>
        <v>0</v>
      </c>
      <c r="K176" s="15">
        <v>6</v>
      </c>
      <c r="L176" s="17">
        <v>6</v>
      </c>
      <c r="M176" s="25">
        <f t="shared" si="10"/>
        <v>0</v>
      </c>
      <c r="N176" s="15">
        <v>39</v>
      </c>
      <c r="O176" s="17">
        <v>32</v>
      </c>
      <c r="P176" s="44">
        <f t="shared" si="12"/>
        <v>7</v>
      </c>
    </row>
    <row r="177" spans="1:16" ht="14.1" customHeight="1">
      <c r="A177" s="2">
        <v>100</v>
      </c>
      <c r="B177" s="2" t="str">
        <f>VLOOKUP(A177,Sheet2!$A$1:$B$114,2)</f>
        <v>Brunswick co</v>
      </c>
      <c r="C177" s="2">
        <v>13</v>
      </c>
      <c r="D177" s="2" t="str">
        <f>VLOOKUP(C177,Sheet1!$A$1:$B$18,2)</f>
        <v>Teacher Assistants</v>
      </c>
      <c r="E177" s="15">
        <v>191</v>
      </c>
      <c r="F177" s="17">
        <v>186</v>
      </c>
      <c r="G177" s="25">
        <f t="shared" si="9"/>
        <v>5</v>
      </c>
      <c r="H177" s="15">
        <v>4</v>
      </c>
      <c r="I177" s="17">
        <v>9</v>
      </c>
      <c r="J177" s="25">
        <f t="shared" si="11"/>
        <v>-5</v>
      </c>
      <c r="K177" s="15">
        <v>2</v>
      </c>
      <c r="L177" s="17">
        <v>7</v>
      </c>
      <c r="M177" s="25">
        <f t="shared" si="10"/>
        <v>-5</v>
      </c>
      <c r="N177" s="15">
        <v>197</v>
      </c>
      <c r="O177" s="17">
        <v>202</v>
      </c>
      <c r="P177" s="44">
        <f t="shared" si="12"/>
        <v>-5</v>
      </c>
    </row>
    <row r="178" spans="1:16" ht="14.1" customHeight="1">
      <c r="A178" s="2">
        <v>100</v>
      </c>
      <c r="B178" s="2" t="str">
        <f>VLOOKUP(A178,Sheet2!$A$1:$B$114,2)</f>
        <v>Brunswick co</v>
      </c>
      <c r="C178" s="2">
        <v>14</v>
      </c>
      <c r="D178" s="2" t="str">
        <f>VLOOKUP(C178,Sheet1!$A$1:$B$18,2)</f>
        <v>Technicians</v>
      </c>
      <c r="E178" s="15">
        <v>3</v>
      </c>
      <c r="F178" s="17">
        <v>7</v>
      </c>
      <c r="G178" s="25">
        <f t="shared" si="9"/>
        <v>-4</v>
      </c>
      <c r="H178" s="15">
        <v>3</v>
      </c>
      <c r="I178" s="17">
        <v>8</v>
      </c>
      <c r="J178" s="25">
        <f t="shared" si="11"/>
        <v>-5</v>
      </c>
      <c r="K178" s="15">
        <v>11</v>
      </c>
      <c r="L178" s="17">
        <v>26</v>
      </c>
      <c r="M178" s="25">
        <f t="shared" si="10"/>
        <v>-15</v>
      </c>
      <c r="N178" s="15">
        <v>17</v>
      </c>
      <c r="O178" s="17">
        <v>41</v>
      </c>
      <c r="P178" s="44">
        <f t="shared" si="12"/>
        <v>-24</v>
      </c>
    </row>
    <row r="179" spans="1:16" ht="14.1" customHeight="1">
      <c r="A179" s="2">
        <v>100</v>
      </c>
      <c r="B179" s="2" t="str">
        <f>VLOOKUP(A179,Sheet2!$A$1:$B$114,2)</f>
        <v>Brunswick co</v>
      </c>
      <c r="C179" s="2">
        <v>15</v>
      </c>
      <c r="D179" s="2" t="str">
        <f>VLOOKUP(C179,Sheet1!$A$1:$B$18,2)</f>
        <v>Clerks/Secretaries</v>
      </c>
      <c r="E179" s="15">
        <v>47</v>
      </c>
      <c r="F179" s="17">
        <v>10</v>
      </c>
      <c r="G179" s="25">
        <f t="shared" si="9"/>
        <v>37</v>
      </c>
      <c r="H179" s="15">
        <v>5</v>
      </c>
      <c r="I179" s="17">
        <v>39</v>
      </c>
      <c r="J179" s="25">
        <f t="shared" si="11"/>
        <v>-34</v>
      </c>
      <c r="K179" s="15">
        <v>50</v>
      </c>
      <c r="L179" s="17">
        <v>56</v>
      </c>
      <c r="M179" s="25">
        <f t="shared" si="10"/>
        <v>-6</v>
      </c>
      <c r="N179" s="15">
        <v>102</v>
      </c>
      <c r="O179" s="17">
        <v>105</v>
      </c>
      <c r="P179" s="44">
        <f t="shared" si="12"/>
        <v>-3</v>
      </c>
    </row>
    <row r="180" spans="1:16" ht="14.1" customHeight="1">
      <c r="A180" s="2">
        <v>100</v>
      </c>
      <c r="B180" s="2" t="str">
        <f>VLOOKUP(A180,Sheet2!$A$1:$B$114,2)</f>
        <v>Brunswick co</v>
      </c>
      <c r="C180" s="2">
        <v>16</v>
      </c>
      <c r="D180" s="2" t="str">
        <f>VLOOKUP(C180,Sheet1!$A$1:$B$18,2)</f>
        <v>Service Workers</v>
      </c>
      <c r="E180" s="15">
        <v>24</v>
      </c>
      <c r="F180" s="17">
        <v>8</v>
      </c>
      <c r="G180" s="25">
        <f t="shared" si="9"/>
        <v>16</v>
      </c>
      <c r="H180" s="15">
        <v>0</v>
      </c>
      <c r="I180" s="17">
        <v>22</v>
      </c>
      <c r="J180" s="25">
        <f t="shared" si="11"/>
        <v>-22</v>
      </c>
      <c r="K180" s="15">
        <v>74</v>
      </c>
      <c r="L180" s="17">
        <v>76</v>
      </c>
      <c r="M180" s="25">
        <f t="shared" si="10"/>
        <v>-2</v>
      </c>
      <c r="N180" s="15">
        <v>98</v>
      </c>
      <c r="O180" s="17">
        <v>106</v>
      </c>
      <c r="P180" s="44">
        <f t="shared" si="12"/>
        <v>-8</v>
      </c>
    </row>
    <row r="181" spans="1:16" ht="17.100000000000001" customHeight="1">
      <c r="A181" s="2">
        <v>100</v>
      </c>
      <c r="B181" s="2" t="str">
        <f>VLOOKUP(A181,Sheet2!$A$1:$B$114,2)</f>
        <v>Brunswick co</v>
      </c>
      <c r="C181" s="2">
        <v>17</v>
      </c>
      <c r="D181" s="2" t="str">
        <f>VLOOKUP(C181,Sheet1!$A$1:$B$18,2)</f>
        <v>Skilled Crafts</v>
      </c>
      <c r="E181" s="15">
        <v>10</v>
      </c>
      <c r="F181" s="17">
        <v>9</v>
      </c>
      <c r="G181" s="25">
        <f t="shared" si="9"/>
        <v>1</v>
      </c>
      <c r="H181" s="15">
        <v>0</v>
      </c>
      <c r="I181" s="17">
        <v>0</v>
      </c>
      <c r="J181" s="25">
        <f t="shared" si="11"/>
        <v>0</v>
      </c>
      <c r="K181" s="15">
        <v>23</v>
      </c>
      <c r="L181" s="17">
        <v>18</v>
      </c>
      <c r="M181" s="25">
        <f t="shared" si="10"/>
        <v>5</v>
      </c>
      <c r="N181" s="15">
        <v>33</v>
      </c>
      <c r="O181" s="17">
        <v>27</v>
      </c>
      <c r="P181" s="44">
        <f t="shared" si="12"/>
        <v>6</v>
      </c>
    </row>
    <row r="182" spans="1:16" ht="17.100000000000001" customHeight="1">
      <c r="A182" s="2">
        <v>100</v>
      </c>
      <c r="B182" s="2" t="str">
        <f>VLOOKUP(A182,Sheet2!$A$1:$B$114,2)</f>
        <v>Brunswick co</v>
      </c>
      <c r="C182" s="2">
        <v>18</v>
      </c>
      <c r="D182" s="2" t="str">
        <f>VLOOKUP(C182,Sheet1!$A$1:$B$18,2)</f>
        <v>Laborers Unskilled</v>
      </c>
      <c r="E182" s="15">
        <v>0</v>
      </c>
      <c r="F182" s="17">
        <v>0</v>
      </c>
      <c r="G182" s="25">
        <f t="shared" si="9"/>
        <v>0</v>
      </c>
      <c r="H182" s="15">
        <v>0</v>
      </c>
      <c r="I182" s="17">
        <v>0</v>
      </c>
      <c r="J182" s="25">
        <f t="shared" si="11"/>
        <v>0</v>
      </c>
      <c r="K182" s="15">
        <v>8</v>
      </c>
      <c r="L182" s="17">
        <v>9</v>
      </c>
      <c r="M182" s="25">
        <f t="shared" si="10"/>
        <v>-1</v>
      </c>
      <c r="N182" s="15">
        <v>8</v>
      </c>
      <c r="O182" s="17">
        <v>9</v>
      </c>
      <c r="P182" s="44">
        <f t="shared" si="12"/>
        <v>-1</v>
      </c>
    </row>
    <row r="183" spans="1:16" ht="14.1" customHeight="1">
      <c r="A183" s="2">
        <v>110</v>
      </c>
      <c r="B183" s="2" t="str">
        <f>VLOOKUP(A183,Sheet2!$A$1:$B$114,2)</f>
        <v>Buncombe Co</v>
      </c>
      <c r="C183" s="2">
        <v>1</v>
      </c>
      <c r="D183" s="2" t="str">
        <f>VLOOKUP(C183,Sheet1!$A$1:$B$18,2)</f>
        <v>Officials, Administrators, Managers</v>
      </c>
      <c r="E183" s="15">
        <v>9</v>
      </c>
      <c r="F183" s="17">
        <v>12</v>
      </c>
      <c r="G183" s="25">
        <f t="shared" si="9"/>
        <v>-3</v>
      </c>
      <c r="H183" s="15">
        <v>1</v>
      </c>
      <c r="I183" s="17">
        <v>2</v>
      </c>
      <c r="J183" s="25">
        <f t="shared" si="11"/>
        <v>-1</v>
      </c>
      <c r="K183" s="15">
        <v>6</v>
      </c>
      <c r="L183" s="17">
        <v>7</v>
      </c>
      <c r="M183" s="25">
        <f t="shared" si="10"/>
        <v>-1</v>
      </c>
      <c r="N183" s="15">
        <v>16</v>
      </c>
      <c r="O183" s="17">
        <v>21</v>
      </c>
      <c r="P183" s="44">
        <f t="shared" si="12"/>
        <v>-5</v>
      </c>
    </row>
    <row r="184" spans="1:16" ht="14.1" customHeight="1">
      <c r="A184" s="2">
        <v>110</v>
      </c>
      <c r="B184" s="2" t="str">
        <f>VLOOKUP(A184,Sheet2!$A$1:$B$114,2)</f>
        <v>Buncombe Co</v>
      </c>
      <c r="C184" s="2">
        <v>2</v>
      </c>
      <c r="D184" s="2" t="str">
        <f>VLOOKUP(C184,Sheet1!$A$1:$B$18,2)</f>
        <v>Principals</v>
      </c>
      <c r="E184" s="15">
        <v>41</v>
      </c>
      <c r="F184" s="17">
        <v>40</v>
      </c>
      <c r="G184" s="25">
        <f t="shared" si="9"/>
        <v>1</v>
      </c>
      <c r="H184" s="15">
        <v>0</v>
      </c>
      <c r="I184" s="17">
        <v>0</v>
      </c>
      <c r="J184" s="25">
        <f t="shared" si="11"/>
        <v>0</v>
      </c>
      <c r="K184" s="15">
        <v>0</v>
      </c>
      <c r="L184" s="17">
        <v>1</v>
      </c>
      <c r="M184" s="25">
        <f t="shared" si="10"/>
        <v>-1</v>
      </c>
      <c r="N184" s="15">
        <v>41</v>
      </c>
      <c r="O184" s="17">
        <v>41</v>
      </c>
      <c r="P184" s="44">
        <f t="shared" si="12"/>
        <v>0</v>
      </c>
    </row>
    <row r="185" spans="1:16" ht="14.1" customHeight="1">
      <c r="A185" s="2">
        <v>110</v>
      </c>
      <c r="B185" s="2" t="str">
        <f>VLOOKUP(A185,Sheet2!$A$1:$B$114,2)</f>
        <v>Buncombe Co</v>
      </c>
      <c r="C185" s="2">
        <v>3</v>
      </c>
      <c r="D185" s="2" t="str">
        <f>VLOOKUP(C185,Sheet1!$A$1:$B$18,2)</f>
        <v>Assistant Principals, Teaching</v>
      </c>
      <c r="E185" s="15">
        <v>0</v>
      </c>
      <c r="F185" s="17">
        <v>0</v>
      </c>
      <c r="G185" s="25">
        <f t="shared" si="9"/>
        <v>0</v>
      </c>
      <c r="H185" s="15">
        <v>0</v>
      </c>
      <c r="I185" s="17">
        <v>0</v>
      </c>
      <c r="J185" s="25">
        <f t="shared" si="11"/>
        <v>0</v>
      </c>
      <c r="K185" s="15">
        <v>0</v>
      </c>
      <c r="L185" s="17">
        <v>0</v>
      </c>
      <c r="M185" s="25">
        <f t="shared" si="10"/>
        <v>0</v>
      </c>
      <c r="N185" s="15">
        <v>0</v>
      </c>
      <c r="O185" s="17">
        <v>0</v>
      </c>
      <c r="P185" s="44">
        <f t="shared" si="12"/>
        <v>0</v>
      </c>
    </row>
    <row r="186" spans="1:16" ht="14.1" customHeight="1">
      <c r="A186" s="2">
        <v>110</v>
      </c>
      <c r="B186" s="2" t="str">
        <f>VLOOKUP(A186,Sheet2!$A$1:$B$114,2)</f>
        <v>Buncombe Co</v>
      </c>
      <c r="C186" s="2">
        <v>4</v>
      </c>
      <c r="D186" s="2" t="str">
        <f>VLOOKUP(C186,Sheet1!$A$1:$B$18,2)</f>
        <v>Assistant Principals, Non-Teaching</v>
      </c>
      <c r="E186" s="15">
        <v>25</v>
      </c>
      <c r="F186" s="17">
        <v>32</v>
      </c>
      <c r="G186" s="25">
        <f t="shared" si="9"/>
        <v>-7</v>
      </c>
      <c r="H186" s="15">
        <v>0</v>
      </c>
      <c r="I186" s="17">
        <v>0</v>
      </c>
      <c r="J186" s="25">
        <f t="shared" si="11"/>
        <v>0</v>
      </c>
      <c r="K186" s="15">
        <v>21</v>
      </c>
      <c r="L186" s="17">
        <v>17</v>
      </c>
      <c r="M186" s="25">
        <f t="shared" si="10"/>
        <v>4</v>
      </c>
      <c r="N186" s="15">
        <v>46</v>
      </c>
      <c r="O186" s="17">
        <v>49</v>
      </c>
      <c r="P186" s="44">
        <f t="shared" si="12"/>
        <v>-3</v>
      </c>
    </row>
    <row r="187" spans="1:16" ht="14.1" customHeight="1">
      <c r="A187" s="2">
        <v>110</v>
      </c>
      <c r="B187" s="2" t="str">
        <f>VLOOKUP(A187,Sheet2!$A$1:$B$114,2)</f>
        <v>Buncombe Co</v>
      </c>
      <c r="C187" s="2">
        <v>5</v>
      </c>
      <c r="D187" s="2" t="str">
        <f>VLOOKUP(C187,Sheet1!$A$1:$B$18,2)</f>
        <v>Elementry Teachers</v>
      </c>
      <c r="E187" s="15">
        <v>731</v>
      </c>
      <c r="F187" s="17">
        <v>614</v>
      </c>
      <c r="G187" s="25">
        <f t="shared" si="9"/>
        <v>117</v>
      </c>
      <c r="H187" s="15">
        <v>31</v>
      </c>
      <c r="I187" s="17">
        <v>150</v>
      </c>
      <c r="J187" s="25">
        <f t="shared" si="11"/>
        <v>-119</v>
      </c>
      <c r="K187" s="15">
        <v>4</v>
      </c>
      <c r="L187" s="17">
        <v>1</v>
      </c>
      <c r="M187" s="25">
        <f t="shared" si="10"/>
        <v>3</v>
      </c>
      <c r="N187" s="15">
        <v>766</v>
      </c>
      <c r="O187" s="17">
        <v>765</v>
      </c>
      <c r="P187" s="44">
        <f t="shared" si="12"/>
        <v>1</v>
      </c>
    </row>
    <row r="188" spans="1:16" ht="14.1" customHeight="1">
      <c r="A188" s="2">
        <v>110</v>
      </c>
      <c r="B188" s="2" t="str">
        <f>VLOOKUP(A188,Sheet2!$A$1:$B$114,2)</f>
        <v>Buncombe Co</v>
      </c>
      <c r="C188" s="2">
        <v>6</v>
      </c>
      <c r="D188" s="2" t="str">
        <f>VLOOKUP(C188,Sheet1!$A$1:$B$18,2)</f>
        <v>Secondary Teachers</v>
      </c>
      <c r="E188" s="15">
        <v>242</v>
      </c>
      <c r="F188" s="17">
        <v>218</v>
      </c>
      <c r="G188" s="25">
        <f t="shared" si="9"/>
        <v>24</v>
      </c>
      <c r="H188" s="15">
        <v>7</v>
      </c>
      <c r="I188" s="17">
        <v>33</v>
      </c>
      <c r="J188" s="25">
        <f t="shared" si="11"/>
        <v>-26</v>
      </c>
      <c r="K188" s="15">
        <v>10</v>
      </c>
      <c r="L188" s="17">
        <v>12</v>
      </c>
      <c r="M188" s="25">
        <f t="shared" si="10"/>
        <v>-2</v>
      </c>
      <c r="N188" s="15">
        <v>259</v>
      </c>
      <c r="O188" s="17">
        <v>263</v>
      </c>
      <c r="P188" s="44">
        <f t="shared" si="12"/>
        <v>-4</v>
      </c>
    </row>
    <row r="189" spans="1:16" ht="14.1" customHeight="1">
      <c r="A189" s="2">
        <v>110</v>
      </c>
      <c r="B189" s="2" t="str">
        <f>VLOOKUP(A189,Sheet2!$A$1:$B$114,2)</f>
        <v>Buncombe Co</v>
      </c>
      <c r="C189" s="2">
        <v>7</v>
      </c>
      <c r="D189" s="2" t="str">
        <f>VLOOKUP(C189,Sheet1!$A$1:$B$18,2)</f>
        <v>Other Teachers</v>
      </c>
      <c r="E189" s="15">
        <v>495</v>
      </c>
      <c r="F189" s="17">
        <v>501</v>
      </c>
      <c r="G189" s="25">
        <f t="shared" si="9"/>
        <v>-6</v>
      </c>
      <c r="H189" s="15">
        <v>34</v>
      </c>
      <c r="I189" s="17">
        <v>67</v>
      </c>
      <c r="J189" s="25">
        <f t="shared" si="11"/>
        <v>-33</v>
      </c>
      <c r="K189" s="15">
        <v>33</v>
      </c>
      <c r="L189" s="17">
        <v>9</v>
      </c>
      <c r="M189" s="25">
        <f t="shared" si="10"/>
        <v>24</v>
      </c>
      <c r="N189" s="15">
        <v>562</v>
      </c>
      <c r="O189" s="17">
        <v>577</v>
      </c>
      <c r="P189" s="44">
        <f t="shared" si="12"/>
        <v>-15</v>
      </c>
    </row>
    <row r="190" spans="1:16" ht="14.1" customHeight="1">
      <c r="A190" s="2">
        <v>110</v>
      </c>
      <c r="B190" s="2" t="str">
        <f>VLOOKUP(A190,Sheet2!$A$1:$B$114,2)</f>
        <v>Buncombe Co</v>
      </c>
      <c r="C190" s="2">
        <v>8</v>
      </c>
      <c r="D190" s="2" t="str">
        <f>VLOOKUP(C190,Sheet1!$A$1:$B$18,2)</f>
        <v>Guidence Personnel</v>
      </c>
      <c r="E190" s="15">
        <v>72</v>
      </c>
      <c r="F190" s="17">
        <v>67</v>
      </c>
      <c r="G190" s="25">
        <f t="shared" si="9"/>
        <v>5</v>
      </c>
      <c r="H190" s="15">
        <v>0</v>
      </c>
      <c r="I190" s="17">
        <v>1</v>
      </c>
      <c r="J190" s="25">
        <f t="shared" si="11"/>
        <v>-1</v>
      </c>
      <c r="K190" s="15">
        <v>4</v>
      </c>
      <c r="L190" s="17">
        <v>2</v>
      </c>
      <c r="M190" s="25">
        <f t="shared" si="10"/>
        <v>2</v>
      </c>
      <c r="N190" s="15">
        <v>76</v>
      </c>
      <c r="O190" s="17">
        <v>70</v>
      </c>
      <c r="P190" s="44">
        <f t="shared" si="12"/>
        <v>6</v>
      </c>
    </row>
    <row r="191" spans="1:16" ht="14.1" customHeight="1">
      <c r="A191" s="2">
        <v>110</v>
      </c>
      <c r="B191" s="2" t="str">
        <f>VLOOKUP(A191,Sheet2!$A$1:$B$114,2)</f>
        <v>Buncombe Co</v>
      </c>
      <c r="C191" s="2">
        <v>9</v>
      </c>
      <c r="D191" s="2" t="str">
        <f>VLOOKUP(C191,Sheet1!$A$1:$B$18,2)</f>
        <v>Psychology Personnel</v>
      </c>
      <c r="E191" s="15">
        <v>14</v>
      </c>
      <c r="F191" s="17">
        <v>12</v>
      </c>
      <c r="G191" s="25">
        <f t="shared" ref="G191:G254" si="13">E191-F191</f>
        <v>2</v>
      </c>
      <c r="H191" s="15">
        <v>0</v>
      </c>
      <c r="I191" s="17">
        <v>0</v>
      </c>
      <c r="J191" s="25">
        <f t="shared" si="11"/>
        <v>0</v>
      </c>
      <c r="K191" s="15">
        <v>0</v>
      </c>
      <c r="L191" s="17">
        <v>0</v>
      </c>
      <c r="M191" s="25">
        <f t="shared" si="10"/>
        <v>0</v>
      </c>
      <c r="N191" s="15">
        <v>14</v>
      </c>
      <c r="O191" s="17">
        <v>12</v>
      </c>
      <c r="P191" s="44">
        <f t="shared" si="12"/>
        <v>2</v>
      </c>
    </row>
    <row r="192" spans="1:16" ht="14.1" customHeight="1">
      <c r="A192" s="2">
        <v>110</v>
      </c>
      <c r="B192" s="2" t="str">
        <f>VLOOKUP(A192,Sheet2!$A$1:$B$114,2)</f>
        <v>Buncombe Co</v>
      </c>
      <c r="C192" s="2">
        <v>10</v>
      </c>
      <c r="D192" s="2" t="str">
        <f>VLOOKUP(C192,Sheet1!$A$1:$B$18,2)</f>
        <v>Media Cordinators and Audio Visual</v>
      </c>
      <c r="E192" s="15">
        <v>36</v>
      </c>
      <c r="F192" s="17">
        <v>42</v>
      </c>
      <c r="G192" s="25">
        <f t="shared" si="13"/>
        <v>-6</v>
      </c>
      <c r="H192" s="15">
        <v>6</v>
      </c>
      <c r="I192" s="17">
        <v>0</v>
      </c>
      <c r="J192" s="25">
        <f t="shared" si="11"/>
        <v>6</v>
      </c>
      <c r="K192" s="15">
        <v>3</v>
      </c>
      <c r="L192" s="17">
        <v>0</v>
      </c>
      <c r="M192" s="25">
        <f t="shared" si="10"/>
        <v>3</v>
      </c>
      <c r="N192" s="15">
        <v>45</v>
      </c>
      <c r="O192" s="17">
        <v>42</v>
      </c>
      <c r="P192" s="44">
        <f t="shared" si="12"/>
        <v>3</v>
      </c>
    </row>
    <row r="193" spans="1:16" ht="14.1" customHeight="1">
      <c r="A193" s="2">
        <v>110</v>
      </c>
      <c r="B193" s="2" t="str">
        <f>VLOOKUP(A193,Sheet2!$A$1:$B$114,2)</f>
        <v>Buncombe Co</v>
      </c>
      <c r="C193" s="2">
        <v>11</v>
      </c>
      <c r="D193" s="2" t="str">
        <f>VLOOKUP(C193,Sheet1!$A$1:$B$18,2)</f>
        <v>Consultants and Supervisors of Instructions</v>
      </c>
      <c r="E193" s="15">
        <v>7</v>
      </c>
      <c r="F193" s="17">
        <v>10</v>
      </c>
      <c r="G193" s="25">
        <f t="shared" si="13"/>
        <v>-3</v>
      </c>
      <c r="H193" s="15">
        <v>17</v>
      </c>
      <c r="I193" s="17">
        <v>15</v>
      </c>
      <c r="J193" s="25">
        <f t="shared" si="11"/>
        <v>2</v>
      </c>
      <c r="K193" s="15">
        <v>8</v>
      </c>
      <c r="L193" s="17">
        <v>8</v>
      </c>
      <c r="M193" s="25">
        <f t="shared" si="10"/>
        <v>0</v>
      </c>
      <c r="N193" s="15">
        <v>32</v>
      </c>
      <c r="O193" s="17">
        <v>33</v>
      </c>
      <c r="P193" s="44">
        <f t="shared" si="12"/>
        <v>-1</v>
      </c>
    </row>
    <row r="194" spans="1:16" ht="14.1" customHeight="1">
      <c r="A194" s="2">
        <v>110</v>
      </c>
      <c r="B194" s="2" t="str">
        <f>VLOOKUP(A194,Sheet2!$A$1:$B$114,2)</f>
        <v>Buncombe Co</v>
      </c>
      <c r="C194" s="2">
        <v>12</v>
      </c>
      <c r="D194" s="2" t="str">
        <f>VLOOKUP(C194,Sheet1!$A$1:$B$18,2)</f>
        <v>Other Professional Staff</v>
      </c>
      <c r="E194" s="15">
        <v>72</v>
      </c>
      <c r="F194" s="17">
        <v>65</v>
      </c>
      <c r="G194" s="25">
        <f t="shared" si="13"/>
        <v>7</v>
      </c>
      <c r="H194" s="15">
        <v>15</v>
      </c>
      <c r="I194" s="17">
        <v>17</v>
      </c>
      <c r="J194" s="25">
        <f t="shared" si="11"/>
        <v>-2</v>
      </c>
      <c r="K194" s="15">
        <v>22</v>
      </c>
      <c r="L194" s="17">
        <v>22</v>
      </c>
      <c r="M194" s="25">
        <f t="shared" si="10"/>
        <v>0</v>
      </c>
      <c r="N194" s="15">
        <v>109</v>
      </c>
      <c r="O194" s="17">
        <v>104</v>
      </c>
      <c r="P194" s="44">
        <f t="shared" si="12"/>
        <v>5</v>
      </c>
    </row>
    <row r="195" spans="1:16" ht="14.1" customHeight="1">
      <c r="A195" s="2">
        <v>110</v>
      </c>
      <c r="B195" s="2" t="str">
        <f>VLOOKUP(A195,Sheet2!$A$1:$B$114,2)</f>
        <v>Buncombe Co</v>
      </c>
      <c r="C195" s="2">
        <v>13</v>
      </c>
      <c r="D195" s="2" t="str">
        <f>VLOOKUP(C195,Sheet1!$A$1:$B$18,2)</f>
        <v>Teacher Assistants</v>
      </c>
      <c r="E195" s="15">
        <v>273</v>
      </c>
      <c r="F195" s="17">
        <v>277</v>
      </c>
      <c r="G195" s="25">
        <f t="shared" si="13"/>
        <v>-4</v>
      </c>
      <c r="H195" s="15">
        <v>209</v>
      </c>
      <c r="I195" s="17">
        <v>166</v>
      </c>
      <c r="J195" s="25">
        <f t="shared" si="11"/>
        <v>43</v>
      </c>
      <c r="K195" s="15">
        <v>18</v>
      </c>
      <c r="L195" s="17">
        <v>76</v>
      </c>
      <c r="M195" s="25">
        <f t="shared" ref="M195:M258" si="14">K195-L195</f>
        <v>-58</v>
      </c>
      <c r="N195" s="15">
        <v>500</v>
      </c>
      <c r="O195" s="17">
        <v>519</v>
      </c>
      <c r="P195" s="44">
        <f t="shared" si="12"/>
        <v>-19</v>
      </c>
    </row>
    <row r="196" spans="1:16" ht="14.1" customHeight="1">
      <c r="A196" s="2">
        <v>110</v>
      </c>
      <c r="B196" s="2" t="str">
        <f>VLOOKUP(A196,Sheet2!$A$1:$B$114,2)</f>
        <v>Buncombe Co</v>
      </c>
      <c r="C196" s="2">
        <v>14</v>
      </c>
      <c r="D196" s="2" t="str">
        <f>VLOOKUP(C196,Sheet1!$A$1:$B$18,2)</f>
        <v>Technicians</v>
      </c>
      <c r="E196" s="15">
        <v>0</v>
      </c>
      <c r="F196" s="17">
        <v>0</v>
      </c>
      <c r="G196" s="25">
        <f t="shared" si="13"/>
        <v>0</v>
      </c>
      <c r="H196" s="15">
        <v>0</v>
      </c>
      <c r="I196" s="17">
        <v>0</v>
      </c>
      <c r="J196" s="25">
        <f t="shared" ref="J196:J259" si="15">H196-I196</f>
        <v>0</v>
      </c>
      <c r="K196" s="15">
        <v>41</v>
      </c>
      <c r="L196" s="17">
        <v>40</v>
      </c>
      <c r="M196" s="25">
        <f t="shared" si="14"/>
        <v>1</v>
      </c>
      <c r="N196" s="15">
        <v>41</v>
      </c>
      <c r="O196" s="17">
        <v>40</v>
      </c>
      <c r="P196" s="44">
        <f t="shared" ref="P196:P259" si="16">N196-O196</f>
        <v>1</v>
      </c>
    </row>
    <row r="197" spans="1:16" ht="14.1" customHeight="1">
      <c r="A197" s="2">
        <v>110</v>
      </c>
      <c r="B197" s="2" t="str">
        <f>VLOOKUP(A197,Sheet2!$A$1:$B$114,2)</f>
        <v>Buncombe Co</v>
      </c>
      <c r="C197" s="2">
        <v>15</v>
      </c>
      <c r="D197" s="2" t="str">
        <f>VLOOKUP(C197,Sheet1!$A$1:$B$18,2)</f>
        <v>Clerks/Secretaries</v>
      </c>
      <c r="E197" s="15">
        <v>6</v>
      </c>
      <c r="F197" s="17">
        <v>7</v>
      </c>
      <c r="G197" s="25">
        <f t="shared" si="13"/>
        <v>-1</v>
      </c>
      <c r="H197" s="15">
        <v>7</v>
      </c>
      <c r="I197" s="17">
        <v>3</v>
      </c>
      <c r="J197" s="25">
        <f t="shared" si="15"/>
        <v>4</v>
      </c>
      <c r="K197" s="15">
        <v>175</v>
      </c>
      <c r="L197" s="17">
        <v>167</v>
      </c>
      <c r="M197" s="25">
        <f t="shared" si="14"/>
        <v>8</v>
      </c>
      <c r="N197" s="15">
        <v>188</v>
      </c>
      <c r="O197" s="17">
        <v>177</v>
      </c>
      <c r="P197" s="44">
        <f t="shared" si="16"/>
        <v>11</v>
      </c>
    </row>
    <row r="198" spans="1:16" ht="14.1" customHeight="1">
      <c r="A198" s="2">
        <v>110</v>
      </c>
      <c r="B198" s="2" t="str">
        <f>VLOOKUP(A198,Sheet2!$A$1:$B$114,2)</f>
        <v>Buncombe Co</v>
      </c>
      <c r="C198" s="2">
        <v>16</v>
      </c>
      <c r="D198" s="2" t="str">
        <f>VLOOKUP(C198,Sheet1!$A$1:$B$18,2)</f>
        <v>Service Workers</v>
      </c>
      <c r="E198" s="15">
        <v>254</v>
      </c>
      <c r="F198" s="17">
        <v>255</v>
      </c>
      <c r="G198" s="25">
        <f t="shared" si="13"/>
        <v>-1</v>
      </c>
      <c r="H198" s="15">
        <v>0</v>
      </c>
      <c r="I198" s="17">
        <v>0</v>
      </c>
      <c r="J198" s="25">
        <f t="shared" si="15"/>
        <v>0</v>
      </c>
      <c r="K198" s="15">
        <v>68</v>
      </c>
      <c r="L198" s="17">
        <v>70</v>
      </c>
      <c r="M198" s="25">
        <f t="shared" si="14"/>
        <v>-2</v>
      </c>
      <c r="N198" s="15">
        <v>322</v>
      </c>
      <c r="O198" s="17">
        <v>325</v>
      </c>
      <c r="P198" s="44">
        <f t="shared" si="16"/>
        <v>-3</v>
      </c>
    </row>
    <row r="199" spans="1:16" ht="14.1" customHeight="1">
      <c r="A199" s="2">
        <v>110</v>
      </c>
      <c r="B199" s="2" t="str">
        <f>VLOOKUP(A199,Sheet2!$A$1:$B$114,2)</f>
        <v>Buncombe Co</v>
      </c>
      <c r="C199" s="2">
        <v>17</v>
      </c>
      <c r="D199" s="2" t="str">
        <f>VLOOKUP(C199,Sheet1!$A$1:$B$18,2)</f>
        <v>Skilled Crafts</v>
      </c>
      <c r="E199" s="15">
        <v>25</v>
      </c>
      <c r="F199" s="17">
        <v>25</v>
      </c>
      <c r="G199" s="25">
        <f t="shared" si="13"/>
        <v>0</v>
      </c>
      <c r="H199" s="15">
        <v>0</v>
      </c>
      <c r="I199" s="17">
        <v>0</v>
      </c>
      <c r="J199" s="25">
        <f t="shared" si="15"/>
        <v>0</v>
      </c>
      <c r="K199" s="15">
        <v>68</v>
      </c>
      <c r="L199" s="17">
        <v>72</v>
      </c>
      <c r="M199" s="25">
        <f t="shared" si="14"/>
        <v>-4</v>
      </c>
      <c r="N199" s="15">
        <v>93</v>
      </c>
      <c r="O199" s="17">
        <v>97</v>
      </c>
      <c r="P199" s="44">
        <f t="shared" si="16"/>
        <v>-4</v>
      </c>
    </row>
    <row r="200" spans="1:16" ht="14.1" customHeight="1">
      <c r="A200" s="2">
        <v>110</v>
      </c>
      <c r="B200" s="2" t="str">
        <f>VLOOKUP(A200,Sheet2!$A$1:$B$114,2)</f>
        <v>Buncombe Co</v>
      </c>
      <c r="C200" s="2">
        <v>18</v>
      </c>
      <c r="D200" s="2" t="str">
        <f>VLOOKUP(C200,Sheet1!$A$1:$B$18,2)</f>
        <v>Laborers Unskilled</v>
      </c>
      <c r="E200" s="15">
        <v>0</v>
      </c>
      <c r="F200" s="17">
        <v>0</v>
      </c>
      <c r="G200" s="25">
        <f t="shared" si="13"/>
        <v>0</v>
      </c>
      <c r="H200" s="15">
        <v>0</v>
      </c>
      <c r="I200" s="17">
        <v>0</v>
      </c>
      <c r="J200" s="25">
        <f t="shared" si="15"/>
        <v>0</v>
      </c>
      <c r="K200" s="15">
        <v>0</v>
      </c>
      <c r="L200" s="17">
        <v>0</v>
      </c>
      <c r="M200" s="25">
        <f t="shared" si="14"/>
        <v>0</v>
      </c>
      <c r="N200" s="15">
        <v>0</v>
      </c>
      <c r="O200" s="17">
        <v>0</v>
      </c>
      <c r="P200" s="44">
        <f t="shared" si="16"/>
        <v>0</v>
      </c>
    </row>
    <row r="201" spans="1:16" ht="14.1" customHeight="1">
      <c r="A201" s="2">
        <v>111</v>
      </c>
      <c r="B201" s="2" t="str">
        <f>VLOOKUP(A201,Sheet2!$A$1:$B$114,2)</f>
        <v>Asheville City</v>
      </c>
      <c r="C201" s="2">
        <v>1</v>
      </c>
      <c r="D201" s="2" t="str">
        <f>VLOOKUP(C201,Sheet1!$A$1:$B$18,2)</f>
        <v>Officials, Administrators, Managers</v>
      </c>
      <c r="E201" s="15">
        <v>5</v>
      </c>
      <c r="F201" s="17">
        <v>6</v>
      </c>
      <c r="G201" s="25">
        <f t="shared" si="13"/>
        <v>-1</v>
      </c>
      <c r="H201" s="15">
        <v>1</v>
      </c>
      <c r="I201" s="17">
        <v>2</v>
      </c>
      <c r="J201" s="25">
        <f t="shared" si="15"/>
        <v>-1</v>
      </c>
      <c r="K201" s="15">
        <v>14</v>
      </c>
      <c r="L201" s="17">
        <v>12</v>
      </c>
      <c r="M201" s="25">
        <f t="shared" si="14"/>
        <v>2</v>
      </c>
      <c r="N201" s="15">
        <v>20</v>
      </c>
      <c r="O201" s="17">
        <v>20</v>
      </c>
      <c r="P201" s="44">
        <f t="shared" si="16"/>
        <v>0</v>
      </c>
    </row>
    <row r="202" spans="1:16" ht="14.1" customHeight="1">
      <c r="A202" s="2">
        <v>111</v>
      </c>
      <c r="B202" s="2" t="str">
        <f>VLOOKUP(A202,Sheet2!$A$1:$B$114,2)</f>
        <v>Asheville City</v>
      </c>
      <c r="C202" s="2">
        <v>2</v>
      </c>
      <c r="D202" s="2" t="str">
        <f>VLOOKUP(C202,Sheet1!$A$1:$B$18,2)</f>
        <v>Principals</v>
      </c>
      <c r="E202" s="15">
        <v>9</v>
      </c>
      <c r="F202" s="17">
        <v>9</v>
      </c>
      <c r="G202" s="25">
        <f t="shared" si="13"/>
        <v>0</v>
      </c>
      <c r="H202" s="15">
        <v>0</v>
      </c>
      <c r="I202" s="17">
        <v>0</v>
      </c>
      <c r="J202" s="25">
        <f t="shared" si="15"/>
        <v>0</v>
      </c>
      <c r="K202" s="15">
        <v>0</v>
      </c>
      <c r="L202" s="17">
        <v>0</v>
      </c>
      <c r="M202" s="25">
        <f t="shared" si="14"/>
        <v>0</v>
      </c>
      <c r="N202" s="15">
        <v>9</v>
      </c>
      <c r="O202" s="17">
        <v>9</v>
      </c>
      <c r="P202" s="44">
        <f t="shared" si="16"/>
        <v>0</v>
      </c>
    </row>
    <row r="203" spans="1:16" ht="14.1" customHeight="1">
      <c r="A203" s="2">
        <v>111</v>
      </c>
      <c r="B203" s="2" t="str">
        <f>VLOOKUP(A203,Sheet2!$A$1:$B$114,2)</f>
        <v>Asheville City</v>
      </c>
      <c r="C203" s="2">
        <v>3</v>
      </c>
      <c r="D203" s="2" t="str">
        <f>VLOOKUP(C203,Sheet1!$A$1:$B$18,2)</f>
        <v>Assistant Principals, Teaching</v>
      </c>
      <c r="E203" s="15">
        <v>0</v>
      </c>
      <c r="F203" s="17">
        <v>0</v>
      </c>
      <c r="G203" s="25">
        <f t="shared" si="13"/>
        <v>0</v>
      </c>
      <c r="H203" s="15">
        <v>0</v>
      </c>
      <c r="I203" s="17">
        <v>0</v>
      </c>
      <c r="J203" s="25">
        <f t="shared" si="15"/>
        <v>0</v>
      </c>
      <c r="K203" s="15">
        <v>0</v>
      </c>
      <c r="L203" s="17">
        <v>0</v>
      </c>
      <c r="M203" s="25">
        <f t="shared" si="14"/>
        <v>0</v>
      </c>
      <c r="N203" s="15">
        <v>0</v>
      </c>
      <c r="O203" s="17">
        <v>0</v>
      </c>
      <c r="P203" s="44">
        <f t="shared" si="16"/>
        <v>0</v>
      </c>
    </row>
    <row r="204" spans="1:16" ht="14.1" customHeight="1">
      <c r="A204" s="2">
        <v>111</v>
      </c>
      <c r="B204" s="2" t="str">
        <f>VLOOKUP(A204,Sheet2!$A$1:$B$114,2)</f>
        <v>Asheville City</v>
      </c>
      <c r="C204" s="2">
        <v>4</v>
      </c>
      <c r="D204" s="2" t="str">
        <f>VLOOKUP(C204,Sheet1!$A$1:$B$18,2)</f>
        <v>Assistant Principals, Non-Teaching</v>
      </c>
      <c r="E204" s="15">
        <v>2</v>
      </c>
      <c r="F204" s="17">
        <v>2</v>
      </c>
      <c r="G204" s="25">
        <f t="shared" si="13"/>
        <v>0</v>
      </c>
      <c r="H204" s="15">
        <v>0</v>
      </c>
      <c r="I204" s="17">
        <v>0</v>
      </c>
      <c r="J204" s="25">
        <f t="shared" si="15"/>
        <v>0</v>
      </c>
      <c r="K204" s="15">
        <v>8</v>
      </c>
      <c r="L204" s="17">
        <v>9</v>
      </c>
      <c r="M204" s="25">
        <f t="shared" si="14"/>
        <v>-1</v>
      </c>
      <c r="N204" s="15">
        <v>10</v>
      </c>
      <c r="O204" s="17">
        <v>11</v>
      </c>
      <c r="P204" s="44">
        <f t="shared" si="16"/>
        <v>-1</v>
      </c>
    </row>
    <row r="205" spans="1:16" ht="14.1" customHeight="1">
      <c r="A205" s="2">
        <v>111</v>
      </c>
      <c r="B205" s="2" t="str">
        <f>VLOOKUP(A205,Sheet2!$A$1:$B$114,2)</f>
        <v>Asheville City</v>
      </c>
      <c r="C205" s="2">
        <v>5</v>
      </c>
      <c r="D205" s="2" t="str">
        <f>VLOOKUP(C205,Sheet1!$A$1:$B$18,2)</f>
        <v>Elementry Teachers</v>
      </c>
      <c r="E205" s="15">
        <v>57</v>
      </c>
      <c r="F205" s="17">
        <v>52</v>
      </c>
      <c r="G205" s="25">
        <f t="shared" si="13"/>
        <v>5</v>
      </c>
      <c r="H205" s="15">
        <v>22</v>
      </c>
      <c r="I205" s="17">
        <v>14</v>
      </c>
      <c r="J205" s="25">
        <f t="shared" si="15"/>
        <v>8</v>
      </c>
      <c r="K205" s="15">
        <v>34</v>
      </c>
      <c r="L205" s="17">
        <v>49</v>
      </c>
      <c r="M205" s="25">
        <f t="shared" si="14"/>
        <v>-15</v>
      </c>
      <c r="N205" s="15">
        <v>113</v>
      </c>
      <c r="O205" s="17">
        <v>115</v>
      </c>
      <c r="P205" s="44">
        <f t="shared" si="16"/>
        <v>-2</v>
      </c>
    </row>
    <row r="206" spans="1:16" ht="14.1" customHeight="1">
      <c r="A206" s="2">
        <v>111</v>
      </c>
      <c r="B206" s="2" t="str">
        <f>VLOOKUP(A206,Sheet2!$A$1:$B$114,2)</f>
        <v>Asheville City</v>
      </c>
      <c r="C206" s="2">
        <v>6</v>
      </c>
      <c r="D206" s="2" t="str">
        <f>VLOOKUP(C206,Sheet1!$A$1:$B$18,2)</f>
        <v>Secondary Teachers</v>
      </c>
      <c r="E206" s="15">
        <v>66</v>
      </c>
      <c r="F206" s="17">
        <v>57</v>
      </c>
      <c r="G206" s="25">
        <f t="shared" si="13"/>
        <v>9</v>
      </c>
      <c r="H206" s="15">
        <v>0</v>
      </c>
      <c r="I206" s="17">
        <v>8</v>
      </c>
      <c r="J206" s="25">
        <f t="shared" si="15"/>
        <v>-8</v>
      </c>
      <c r="K206" s="15">
        <v>14</v>
      </c>
      <c r="L206" s="17">
        <v>18</v>
      </c>
      <c r="M206" s="25">
        <f t="shared" si="14"/>
        <v>-4</v>
      </c>
      <c r="N206" s="15">
        <v>80</v>
      </c>
      <c r="O206" s="17">
        <v>83</v>
      </c>
      <c r="P206" s="44">
        <f t="shared" si="16"/>
        <v>-3</v>
      </c>
    </row>
    <row r="207" spans="1:16" ht="14.1" customHeight="1">
      <c r="A207" s="2">
        <v>111</v>
      </c>
      <c r="B207" s="2" t="str">
        <f>VLOOKUP(A207,Sheet2!$A$1:$B$114,2)</f>
        <v>Asheville City</v>
      </c>
      <c r="C207" s="2">
        <v>7</v>
      </c>
      <c r="D207" s="2" t="str">
        <f>VLOOKUP(C207,Sheet1!$A$1:$B$18,2)</f>
        <v>Other Teachers</v>
      </c>
      <c r="E207" s="15">
        <v>96</v>
      </c>
      <c r="F207" s="17">
        <v>90</v>
      </c>
      <c r="G207" s="25">
        <f t="shared" si="13"/>
        <v>6</v>
      </c>
      <c r="H207" s="15">
        <v>16</v>
      </c>
      <c r="I207" s="17">
        <v>19</v>
      </c>
      <c r="J207" s="25">
        <f t="shared" si="15"/>
        <v>-3</v>
      </c>
      <c r="K207" s="15">
        <v>13</v>
      </c>
      <c r="L207" s="17">
        <v>17</v>
      </c>
      <c r="M207" s="25">
        <f t="shared" si="14"/>
        <v>-4</v>
      </c>
      <c r="N207" s="15">
        <v>125</v>
      </c>
      <c r="O207" s="17">
        <v>126</v>
      </c>
      <c r="P207" s="44">
        <f t="shared" si="16"/>
        <v>-1</v>
      </c>
    </row>
    <row r="208" spans="1:16" ht="14.1" customHeight="1">
      <c r="A208" s="2">
        <v>111</v>
      </c>
      <c r="B208" s="2" t="str">
        <f>VLOOKUP(A208,Sheet2!$A$1:$B$114,2)</f>
        <v>Asheville City</v>
      </c>
      <c r="C208" s="2">
        <v>8</v>
      </c>
      <c r="D208" s="2" t="str">
        <f>VLOOKUP(C208,Sheet1!$A$1:$B$18,2)</f>
        <v>Guidence Personnel</v>
      </c>
      <c r="E208" s="15">
        <v>7</v>
      </c>
      <c r="F208" s="17">
        <v>8</v>
      </c>
      <c r="G208" s="25">
        <f t="shared" si="13"/>
        <v>-1</v>
      </c>
      <c r="H208" s="15">
        <v>0</v>
      </c>
      <c r="I208" s="17">
        <v>0</v>
      </c>
      <c r="J208" s="25">
        <f t="shared" si="15"/>
        <v>0</v>
      </c>
      <c r="K208" s="15">
        <v>6</v>
      </c>
      <c r="L208" s="17">
        <v>5</v>
      </c>
      <c r="M208" s="25">
        <f t="shared" si="14"/>
        <v>1</v>
      </c>
      <c r="N208" s="15">
        <v>13</v>
      </c>
      <c r="O208" s="17">
        <v>13</v>
      </c>
      <c r="P208" s="44">
        <f t="shared" si="16"/>
        <v>0</v>
      </c>
    </row>
    <row r="209" spans="1:16" ht="14.1" customHeight="1">
      <c r="A209" s="2">
        <v>111</v>
      </c>
      <c r="B209" s="2" t="str">
        <f>VLOOKUP(A209,Sheet2!$A$1:$B$114,2)</f>
        <v>Asheville City</v>
      </c>
      <c r="C209" s="2">
        <v>9</v>
      </c>
      <c r="D209" s="2" t="str">
        <f>VLOOKUP(C209,Sheet1!$A$1:$B$18,2)</f>
        <v>Psychology Personnel</v>
      </c>
      <c r="E209" s="15">
        <v>1</v>
      </c>
      <c r="F209" s="17">
        <v>2</v>
      </c>
      <c r="G209" s="25">
        <f t="shared" si="13"/>
        <v>-1</v>
      </c>
      <c r="H209" s="15">
        <v>2</v>
      </c>
      <c r="I209" s="17">
        <v>1</v>
      </c>
      <c r="J209" s="25">
        <f t="shared" si="15"/>
        <v>1</v>
      </c>
      <c r="K209" s="15">
        <v>0</v>
      </c>
      <c r="L209" s="17">
        <v>0</v>
      </c>
      <c r="M209" s="25">
        <f t="shared" si="14"/>
        <v>0</v>
      </c>
      <c r="N209" s="15">
        <v>3</v>
      </c>
      <c r="O209" s="17">
        <v>3</v>
      </c>
      <c r="P209" s="44">
        <f t="shared" si="16"/>
        <v>0</v>
      </c>
    </row>
    <row r="210" spans="1:16" ht="14.1" customHeight="1">
      <c r="A210" s="2">
        <v>111</v>
      </c>
      <c r="B210" s="2" t="str">
        <f>VLOOKUP(A210,Sheet2!$A$1:$B$114,2)</f>
        <v>Asheville City</v>
      </c>
      <c r="C210" s="2">
        <v>10</v>
      </c>
      <c r="D210" s="2" t="str">
        <f>VLOOKUP(C210,Sheet1!$A$1:$B$18,2)</f>
        <v>Media Cordinators and Audio Visual</v>
      </c>
      <c r="E210" s="15">
        <v>8</v>
      </c>
      <c r="F210" s="17">
        <v>9</v>
      </c>
      <c r="G210" s="25">
        <f t="shared" si="13"/>
        <v>-1</v>
      </c>
      <c r="H210" s="15">
        <v>0</v>
      </c>
      <c r="I210" s="17">
        <v>0</v>
      </c>
      <c r="J210" s="25">
        <f t="shared" si="15"/>
        <v>0</v>
      </c>
      <c r="K210" s="15">
        <v>1</v>
      </c>
      <c r="L210" s="17">
        <v>1</v>
      </c>
      <c r="M210" s="25">
        <f t="shared" si="14"/>
        <v>0</v>
      </c>
      <c r="N210" s="15">
        <v>9</v>
      </c>
      <c r="O210" s="17">
        <v>10</v>
      </c>
      <c r="P210" s="44">
        <f t="shared" si="16"/>
        <v>-1</v>
      </c>
    </row>
    <row r="211" spans="1:16" ht="14.1" customHeight="1">
      <c r="A211" s="2">
        <v>111</v>
      </c>
      <c r="B211" s="2" t="str">
        <f>VLOOKUP(A211,Sheet2!$A$1:$B$114,2)</f>
        <v>Asheville City</v>
      </c>
      <c r="C211" s="2">
        <v>11</v>
      </c>
      <c r="D211" s="2" t="str">
        <f>VLOOKUP(C211,Sheet1!$A$1:$B$18,2)</f>
        <v>Consultants and Supervisors of Instructions</v>
      </c>
      <c r="E211" s="15">
        <v>0</v>
      </c>
      <c r="F211" s="17">
        <v>0</v>
      </c>
      <c r="G211" s="25">
        <f t="shared" si="13"/>
        <v>0</v>
      </c>
      <c r="H211" s="15">
        <v>0</v>
      </c>
      <c r="I211" s="17">
        <v>0</v>
      </c>
      <c r="J211" s="25">
        <f t="shared" si="15"/>
        <v>0</v>
      </c>
      <c r="K211" s="15">
        <v>0</v>
      </c>
      <c r="L211" s="17">
        <v>0</v>
      </c>
      <c r="M211" s="25">
        <f t="shared" si="14"/>
        <v>0</v>
      </c>
      <c r="N211" s="15">
        <v>0</v>
      </c>
      <c r="O211" s="17">
        <v>0</v>
      </c>
      <c r="P211" s="44">
        <f t="shared" si="16"/>
        <v>0</v>
      </c>
    </row>
    <row r="212" spans="1:16" ht="14.1" customHeight="1">
      <c r="A212" s="2">
        <v>111</v>
      </c>
      <c r="B212" s="2" t="str">
        <f>VLOOKUP(A212,Sheet2!$A$1:$B$114,2)</f>
        <v>Asheville City</v>
      </c>
      <c r="C212" s="2">
        <v>12</v>
      </c>
      <c r="D212" s="2" t="str">
        <f>VLOOKUP(C212,Sheet1!$A$1:$B$18,2)</f>
        <v>Other Professional Staff</v>
      </c>
      <c r="E212" s="15">
        <v>17</v>
      </c>
      <c r="F212" s="17">
        <v>18</v>
      </c>
      <c r="G212" s="25">
        <f t="shared" si="13"/>
        <v>-1</v>
      </c>
      <c r="H212" s="15">
        <v>8</v>
      </c>
      <c r="I212" s="17">
        <v>11</v>
      </c>
      <c r="J212" s="25">
        <f t="shared" si="15"/>
        <v>-3</v>
      </c>
      <c r="K212" s="15">
        <v>7</v>
      </c>
      <c r="L212" s="17">
        <v>7</v>
      </c>
      <c r="M212" s="25">
        <f t="shared" si="14"/>
        <v>0</v>
      </c>
      <c r="N212" s="15">
        <v>32</v>
      </c>
      <c r="O212" s="17">
        <v>36</v>
      </c>
      <c r="P212" s="44">
        <f t="shared" si="16"/>
        <v>-4</v>
      </c>
    </row>
    <row r="213" spans="1:16" ht="14.1" customHeight="1">
      <c r="A213" s="2">
        <v>111</v>
      </c>
      <c r="B213" s="2" t="str">
        <f>VLOOKUP(A213,Sheet2!$A$1:$B$114,2)</f>
        <v>Asheville City</v>
      </c>
      <c r="C213" s="2">
        <v>13</v>
      </c>
      <c r="D213" s="2" t="str">
        <f>VLOOKUP(C213,Sheet1!$A$1:$B$18,2)</f>
        <v>Teacher Assistants</v>
      </c>
      <c r="E213" s="15">
        <v>55</v>
      </c>
      <c r="F213" s="17">
        <v>47</v>
      </c>
      <c r="G213" s="25">
        <f t="shared" si="13"/>
        <v>8</v>
      </c>
      <c r="H213" s="15">
        <v>18</v>
      </c>
      <c r="I213" s="17">
        <v>16</v>
      </c>
      <c r="J213" s="25">
        <f t="shared" si="15"/>
        <v>2</v>
      </c>
      <c r="K213" s="15">
        <v>38</v>
      </c>
      <c r="L213" s="17">
        <v>51</v>
      </c>
      <c r="M213" s="25">
        <f t="shared" si="14"/>
        <v>-13</v>
      </c>
      <c r="N213" s="15">
        <v>111</v>
      </c>
      <c r="O213" s="17">
        <v>114</v>
      </c>
      <c r="P213" s="44">
        <f t="shared" si="16"/>
        <v>-3</v>
      </c>
    </row>
    <row r="214" spans="1:16" ht="14.1" customHeight="1">
      <c r="A214" s="2">
        <v>111</v>
      </c>
      <c r="B214" s="2" t="str">
        <f>VLOOKUP(A214,Sheet2!$A$1:$B$114,2)</f>
        <v>Asheville City</v>
      </c>
      <c r="C214" s="2">
        <v>14</v>
      </c>
      <c r="D214" s="2" t="str">
        <f>VLOOKUP(C214,Sheet1!$A$1:$B$18,2)</f>
        <v>Technicians</v>
      </c>
      <c r="E214" s="15">
        <v>1</v>
      </c>
      <c r="F214" s="17">
        <v>0</v>
      </c>
      <c r="G214" s="25">
        <f t="shared" si="13"/>
        <v>1</v>
      </c>
      <c r="H214" s="15">
        <v>1</v>
      </c>
      <c r="I214" s="17">
        <v>0</v>
      </c>
      <c r="J214" s="25">
        <f t="shared" si="15"/>
        <v>1</v>
      </c>
      <c r="K214" s="15">
        <v>9</v>
      </c>
      <c r="L214" s="17">
        <v>10</v>
      </c>
      <c r="M214" s="25">
        <f t="shared" si="14"/>
        <v>-1</v>
      </c>
      <c r="N214" s="15">
        <v>11</v>
      </c>
      <c r="O214" s="17">
        <v>10</v>
      </c>
      <c r="P214" s="44">
        <f t="shared" si="16"/>
        <v>1</v>
      </c>
    </row>
    <row r="215" spans="1:16" ht="14.1" customHeight="1">
      <c r="A215" s="2">
        <v>111</v>
      </c>
      <c r="B215" s="2" t="str">
        <f>VLOOKUP(A215,Sheet2!$A$1:$B$114,2)</f>
        <v>Asheville City</v>
      </c>
      <c r="C215" s="2">
        <v>15</v>
      </c>
      <c r="D215" s="2" t="str">
        <f>VLOOKUP(C215,Sheet1!$A$1:$B$18,2)</f>
        <v>Clerks/Secretaries</v>
      </c>
      <c r="E215" s="15">
        <v>15</v>
      </c>
      <c r="F215" s="17">
        <v>12</v>
      </c>
      <c r="G215" s="25">
        <f t="shared" si="13"/>
        <v>3</v>
      </c>
      <c r="H215" s="15">
        <v>2</v>
      </c>
      <c r="I215" s="17">
        <v>7</v>
      </c>
      <c r="J215" s="25">
        <f t="shared" si="15"/>
        <v>-5</v>
      </c>
      <c r="K215" s="15">
        <v>26</v>
      </c>
      <c r="L215" s="17">
        <v>27</v>
      </c>
      <c r="M215" s="25">
        <f t="shared" si="14"/>
        <v>-1</v>
      </c>
      <c r="N215" s="15">
        <v>43</v>
      </c>
      <c r="O215" s="17">
        <v>46</v>
      </c>
      <c r="P215" s="44">
        <f t="shared" si="16"/>
        <v>-3</v>
      </c>
    </row>
    <row r="216" spans="1:16" ht="14.1" customHeight="1">
      <c r="A216" s="2">
        <v>111</v>
      </c>
      <c r="B216" s="2" t="str">
        <f>VLOOKUP(A216,Sheet2!$A$1:$B$114,2)</f>
        <v>Asheville City</v>
      </c>
      <c r="C216" s="2">
        <v>16</v>
      </c>
      <c r="D216" s="2" t="str">
        <f>VLOOKUP(C216,Sheet1!$A$1:$B$18,2)</f>
        <v>Service Workers</v>
      </c>
      <c r="E216" s="15">
        <v>5</v>
      </c>
      <c r="F216" s="17">
        <v>7</v>
      </c>
      <c r="G216" s="25">
        <f t="shared" si="13"/>
        <v>-2</v>
      </c>
      <c r="H216" s="15">
        <v>0</v>
      </c>
      <c r="I216" s="17">
        <v>0</v>
      </c>
      <c r="J216" s="25">
        <f t="shared" si="15"/>
        <v>0</v>
      </c>
      <c r="K216" s="15">
        <v>44</v>
      </c>
      <c r="L216" s="17">
        <v>48</v>
      </c>
      <c r="M216" s="25">
        <f t="shared" si="14"/>
        <v>-4</v>
      </c>
      <c r="N216" s="15">
        <v>49</v>
      </c>
      <c r="O216" s="17">
        <v>55</v>
      </c>
      <c r="P216" s="44">
        <f t="shared" si="16"/>
        <v>-6</v>
      </c>
    </row>
    <row r="217" spans="1:16" ht="14.1" customHeight="1">
      <c r="A217" s="2">
        <v>111</v>
      </c>
      <c r="B217" s="2" t="str">
        <f>VLOOKUP(A217,Sheet2!$A$1:$B$114,2)</f>
        <v>Asheville City</v>
      </c>
      <c r="C217" s="2">
        <v>17</v>
      </c>
      <c r="D217" s="2" t="str">
        <f>VLOOKUP(C217,Sheet1!$A$1:$B$18,2)</f>
        <v>Skilled Crafts</v>
      </c>
      <c r="E217" s="15">
        <v>0</v>
      </c>
      <c r="F217" s="17">
        <v>0</v>
      </c>
      <c r="G217" s="25">
        <f t="shared" si="13"/>
        <v>0</v>
      </c>
      <c r="H217" s="15">
        <v>0</v>
      </c>
      <c r="I217" s="17">
        <v>0</v>
      </c>
      <c r="J217" s="25">
        <f t="shared" si="15"/>
        <v>0</v>
      </c>
      <c r="K217" s="15">
        <v>5</v>
      </c>
      <c r="L217" s="17">
        <v>5</v>
      </c>
      <c r="M217" s="25">
        <f t="shared" si="14"/>
        <v>0</v>
      </c>
      <c r="N217" s="15">
        <v>5</v>
      </c>
      <c r="O217" s="17">
        <v>5</v>
      </c>
      <c r="P217" s="44">
        <f t="shared" si="16"/>
        <v>0</v>
      </c>
    </row>
    <row r="218" spans="1:16" ht="14.1" customHeight="1">
      <c r="A218" s="2">
        <v>111</v>
      </c>
      <c r="B218" s="2" t="str">
        <f>VLOOKUP(A218,Sheet2!$A$1:$B$114,2)</f>
        <v>Asheville City</v>
      </c>
      <c r="C218" s="2">
        <v>18</v>
      </c>
      <c r="D218" s="2" t="str">
        <f>VLOOKUP(C218,Sheet1!$A$1:$B$18,2)</f>
        <v>Laborers Unskilled</v>
      </c>
      <c r="E218" s="15">
        <v>0</v>
      </c>
      <c r="F218" s="17">
        <v>0</v>
      </c>
      <c r="G218" s="25">
        <f t="shared" si="13"/>
        <v>0</v>
      </c>
      <c r="H218" s="15">
        <v>0</v>
      </c>
      <c r="I218" s="17">
        <v>0</v>
      </c>
      <c r="J218" s="25">
        <f t="shared" si="15"/>
        <v>0</v>
      </c>
      <c r="K218" s="15">
        <v>11</v>
      </c>
      <c r="L218" s="17">
        <v>11</v>
      </c>
      <c r="M218" s="25">
        <f t="shared" si="14"/>
        <v>0</v>
      </c>
      <c r="N218" s="15">
        <v>11</v>
      </c>
      <c r="O218" s="17">
        <v>11</v>
      </c>
      <c r="P218" s="44">
        <f t="shared" si="16"/>
        <v>0</v>
      </c>
    </row>
    <row r="219" spans="1:16" ht="14.1" customHeight="1">
      <c r="A219" s="2">
        <v>120</v>
      </c>
      <c r="B219" s="2" t="str">
        <f>VLOOKUP(A219,Sheet2!$A$1:$B$114,2)</f>
        <v>Burke Co</v>
      </c>
      <c r="C219" s="2">
        <v>1</v>
      </c>
      <c r="D219" s="2" t="str">
        <f>VLOOKUP(C219,Sheet1!$A$1:$B$18,2)</f>
        <v>Officials, Administrators, Managers</v>
      </c>
      <c r="E219" s="15">
        <v>6</v>
      </c>
      <c r="F219" s="17">
        <v>4</v>
      </c>
      <c r="G219" s="25">
        <f t="shared" si="13"/>
        <v>2</v>
      </c>
      <c r="H219" s="15">
        <v>0</v>
      </c>
      <c r="I219" s="17">
        <v>1</v>
      </c>
      <c r="J219" s="25">
        <f t="shared" si="15"/>
        <v>-1</v>
      </c>
      <c r="K219" s="15">
        <v>4</v>
      </c>
      <c r="L219" s="17">
        <v>7</v>
      </c>
      <c r="M219" s="25">
        <f t="shared" si="14"/>
        <v>-3</v>
      </c>
      <c r="N219" s="15">
        <v>10</v>
      </c>
      <c r="O219" s="17">
        <v>12</v>
      </c>
      <c r="P219" s="44">
        <f t="shared" si="16"/>
        <v>-2</v>
      </c>
    </row>
    <row r="220" spans="1:16" ht="14.1" customHeight="1">
      <c r="A220" s="2">
        <v>120</v>
      </c>
      <c r="B220" s="2" t="str">
        <f>VLOOKUP(A220,Sheet2!$A$1:$B$114,2)</f>
        <v>Burke Co</v>
      </c>
      <c r="C220" s="2">
        <v>2</v>
      </c>
      <c r="D220" s="2" t="str">
        <f>VLOOKUP(C220,Sheet1!$A$1:$B$18,2)</f>
        <v>Principals</v>
      </c>
      <c r="E220" s="15">
        <v>13</v>
      </c>
      <c r="F220" s="17">
        <v>6</v>
      </c>
      <c r="G220" s="25">
        <f t="shared" si="13"/>
        <v>7</v>
      </c>
      <c r="H220" s="15">
        <v>0</v>
      </c>
      <c r="I220" s="17">
        <v>11</v>
      </c>
      <c r="J220" s="25">
        <f t="shared" si="15"/>
        <v>-11</v>
      </c>
      <c r="K220" s="15">
        <v>0</v>
      </c>
      <c r="L220" s="17">
        <v>0</v>
      </c>
      <c r="M220" s="25">
        <f t="shared" si="14"/>
        <v>0</v>
      </c>
      <c r="N220" s="15">
        <v>13</v>
      </c>
      <c r="O220" s="17">
        <v>17</v>
      </c>
      <c r="P220" s="44">
        <f t="shared" si="16"/>
        <v>-4</v>
      </c>
    </row>
    <row r="221" spans="1:16" ht="14.1" customHeight="1">
      <c r="A221" s="2">
        <v>120</v>
      </c>
      <c r="B221" s="2" t="str">
        <f>VLOOKUP(A221,Sheet2!$A$1:$B$114,2)</f>
        <v>Burke Co</v>
      </c>
      <c r="C221" s="2">
        <v>3</v>
      </c>
      <c r="D221" s="2" t="str">
        <f>VLOOKUP(C221,Sheet1!$A$1:$B$18,2)</f>
        <v>Assistant Principals, Teaching</v>
      </c>
      <c r="E221" s="15">
        <v>0</v>
      </c>
      <c r="F221" s="17">
        <v>0</v>
      </c>
      <c r="G221" s="25">
        <f t="shared" si="13"/>
        <v>0</v>
      </c>
      <c r="H221" s="15">
        <v>0</v>
      </c>
      <c r="I221" s="17">
        <v>0</v>
      </c>
      <c r="J221" s="25">
        <f t="shared" si="15"/>
        <v>0</v>
      </c>
      <c r="K221" s="15">
        <v>0</v>
      </c>
      <c r="L221" s="17">
        <v>0</v>
      </c>
      <c r="M221" s="25">
        <f t="shared" si="14"/>
        <v>0</v>
      </c>
      <c r="N221" s="15">
        <v>0</v>
      </c>
      <c r="O221" s="17">
        <v>0</v>
      </c>
      <c r="P221" s="44">
        <f t="shared" si="16"/>
        <v>0</v>
      </c>
    </row>
    <row r="222" spans="1:16" ht="14.1" customHeight="1">
      <c r="A222" s="2">
        <v>120</v>
      </c>
      <c r="B222" s="2" t="str">
        <f>VLOOKUP(A222,Sheet2!$A$1:$B$114,2)</f>
        <v>Burke Co</v>
      </c>
      <c r="C222" s="2">
        <v>4</v>
      </c>
      <c r="D222" s="2" t="str">
        <f>VLOOKUP(C222,Sheet1!$A$1:$B$18,2)</f>
        <v>Assistant Principals, Non-Teaching</v>
      </c>
      <c r="E222" s="15">
        <v>7</v>
      </c>
      <c r="F222" s="17">
        <v>0</v>
      </c>
      <c r="G222" s="25">
        <f t="shared" si="13"/>
        <v>7</v>
      </c>
      <c r="H222" s="15">
        <v>0</v>
      </c>
      <c r="I222" s="17">
        <v>11</v>
      </c>
      <c r="J222" s="25">
        <f t="shared" si="15"/>
        <v>-11</v>
      </c>
      <c r="K222" s="15">
        <v>0</v>
      </c>
      <c r="L222" s="17">
        <v>0</v>
      </c>
      <c r="M222" s="25">
        <f t="shared" si="14"/>
        <v>0</v>
      </c>
      <c r="N222" s="15">
        <v>7</v>
      </c>
      <c r="O222" s="17">
        <v>11</v>
      </c>
      <c r="P222" s="44">
        <f t="shared" si="16"/>
        <v>-4</v>
      </c>
    </row>
    <row r="223" spans="1:16" ht="14.1" customHeight="1">
      <c r="A223" s="2">
        <v>120</v>
      </c>
      <c r="B223" s="2" t="str">
        <f>VLOOKUP(A223,Sheet2!$A$1:$B$114,2)</f>
        <v>Burke Co</v>
      </c>
      <c r="C223" s="2">
        <v>5</v>
      </c>
      <c r="D223" s="2" t="str">
        <f>VLOOKUP(C223,Sheet1!$A$1:$B$18,2)</f>
        <v>Elementry Teachers</v>
      </c>
      <c r="E223" s="15">
        <v>263</v>
      </c>
      <c r="F223" s="17">
        <v>263</v>
      </c>
      <c r="G223" s="25">
        <f t="shared" si="13"/>
        <v>0</v>
      </c>
      <c r="H223" s="15">
        <v>37</v>
      </c>
      <c r="I223" s="17">
        <v>47</v>
      </c>
      <c r="J223" s="25">
        <f t="shared" si="15"/>
        <v>-10</v>
      </c>
      <c r="K223" s="15">
        <v>18</v>
      </c>
      <c r="L223" s="17">
        <v>15</v>
      </c>
      <c r="M223" s="25">
        <f t="shared" si="14"/>
        <v>3</v>
      </c>
      <c r="N223" s="15">
        <v>318</v>
      </c>
      <c r="O223" s="17">
        <v>325</v>
      </c>
      <c r="P223" s="44">
        <f t="shared" si="16"/>
        <v>-7</v>
      </c>
    </row>
    <row r="224" spans="1:16" ht="14.1" customHeight="1">
      <c r="A224" s="2">
        <v>120</v>
      </c>
      <c r="B224" s="2" t="str">
        <f>VLOOKUP(A224,Sheet2!$A$1:$B$114,2)</f>
        <v>Burke Co</v>
      </c>
      <c r="C224" s="2">
        <v>6</v>
      </c>
      <c r="D224" s="2" t="str">
        <f>VLOOKUP(C224,Sheet1!$A$1:$B$18,2)</f>
        <v>Secondary Teachers</v>
      </c>
      <c r="E224" s="15">
        <v>150</v>
      </c>
      <c r="F224" s="17">
        <v>139</v>
      </c>
      <c r="G224" s="25">
        <f t="shared" si="13"/>
        <v>11</v>
      </c>
      <c r="H224" s="15">
        <v>7</v>
      </c>
      <c r="I224" s="17">
        <v>10</v>
      </c>
      <c r="J224" s="25">
        <f t="shared" si="15"/>
        <v>-3</v>
      </c>
      <c r="K224" s="15">
        <v>3</v>
      </c>
      <c r="L224" s="17">
        <v>4</v>
      </c>
      <c r="M224" s="25">
        <f t="shared" si="14"/>
        <v>-1</v>
      </c>
      <c r="N224" s="15">
        <v>160</v>
      </c>
      <c r="O224" s="17">
        <v>153</v>
      </c>
      <c r="P224" s="44">
        <f t="shared" si="16"/>
        <v>7</v>
      </c>
    </row>
    <row r="225" spans="1:16" ht="14.1" customHeight="1">
      <c r="A225" s="2">
        <v>120</v>
      </c>
      <c r="B225" s="2" t="str">
        <f>VLOOKUP(A225,Sheet2!$A$1:$B$114,2)</f>
        <v>Burke Co</v>
      </c>
      <c r="C225" s="2">
        <v>7</v>
      </c>
      <c r="D225" s="2" t="str">
        <f>VLOOKUP(C225,Sheet1!$A$1:$B$18,2)</f>
        <v>Other Teachers</v>
      </c>
      <c r="E225" s="15">
        <v>287</v>
      </c>
      <c r="F225" s="17">
        <v>299</v>
      </c>
      <c r="G225" s="25">
        <f t="shared" si="13"/>
        <v>-12</v>
      </c>
      <c r="H225" s="15">
        <v>10</v>
      </c>
      <c r="I225" s="17">
        <v>44</v>
      </c>
      <c r="J225" s="25">
        <f t="shared" si="15"/>
        <v>-34</v>
      </c>
      <c r="K225" s="15">
        <v>13</v>
      </c>
      <c r="L225" s="17">
        <v>23</v>
      </c>
      <c r="M225" s="25">
        <f t="shared" si="14"/>
        <v>-10</v>
      </c>
      <c r="N225" s="15">
        <v>310</v>
      </c>
      <c r="O225" s="17">
        <v>366</v>
      </c>
      <c r="P225" s="44">
        <f t="shared" si="16"/>
        <v>-56</v>
      </c>
    </row>
    <row r="226" spans="1:16" ht="17.100000000000001" customHeight="1">
      <c r="A226" s="2">
        <v>120</v>
      </c>
      <c r="B226" s="2" t="str">
        <f>VLOOKUP(A226,Sheet2!$A$1:$B$114,2)</f>
        <v>Burke Co</v>
      </c>
      <c r="C226" s="2">
        <v>8</v>
      </c>
      <c r="D226" s="2" t="str">
        <f>VLOOKUP(C226,Sheet1!$A$1:$B$18,2)</f>
        <v>Guidence Personnel</v>
      </c>
      <c r="E226" s="15">
        <v>30</v>
      </c>
      <c r="F226" s="17">
        <v>39</v>
      </c>
      <c r="G226" s="25">
        <f t="shared" si="13"/>
        <v>-9</v>
      </c>
      <c r="H226" s="15">
        <v>0</v>
      </c>
      <c r="I226" s="17">
        <v>0</v>
      </c>
      <c r="J226" s="25">
        <f t="shared" si="15"/>
        <v>0</v>
      </c>
      <c r="K226" s="15">
        <v>2</v>
      </c>
      <c r="L226" s="17">
        <v>1</v>
      </c>
      <c r="M226" s="25">
        <f t="shared" si="14"/>
        <v>1</v>
      </c>
      <c r="N226" s="15">
        <v>32</v>
      </c>
      <c r="O226" s="17">
        <v>40</v>
      </c>
      <c r="P226" s="44">
        <f t="shared" si="16"/>
        <v>-8</v>
      </c>
    </row>
    <row r="227" spans="1:16" ht="17.100000000000001" customHeight="1">
      <c r="A227" s="2">
        <v>120</v>
      </c>
      <c r="B227" s="2" t="str">
        <f>VLOOKUP(A227,Sheet2!$A$1:$B$114,2)</f>
        <v>Burke Co</v>
      </c>
      <c r="C227" s="2">
        <v>9</v>
      </c>
      <c r="D227" s="2" t="str">
        <f>VLOOKUP(C227,Sheet1!$A$1:$B$18,2)</f>
        <v>Psychology Personnel</v>
      </c>
      <c r="E227" s="15">
        <v>9</v>
      </c>
      <c r="F227" s="17">
        <v>9</v>
      </c>
      <c r="G227" s="25">
        <f t="shared" si="13"/>
        <v>0</v>
      </c>
      <c r="H227" s="15">
        <v>0</v>
      </c>
      <c r="I227" s="17">
        <v>1</v>
      </c>
      <c r="J227" s="25">
        <f t="shared" si="15"/>
        <v>-1</v>
      </c>
      <c r="K227" s="15">
        <v>2</v>
      </c>
      <c r="L227" s="17">
        <v>4</v>
      </c>
      <c r="M227" s="25">
        <f t="shared" si="14"/>
        <v>-2</v>
      </c>
      <c r="N227" s="15">
        <v>11</v>
      </c>
      <c r="O227" s="17">
        <v>14</v>
      </c>
      <c r="P227" s="44">
        <f t="shared" si="16"/>
        <v>-3</v>
      </c>
    </row>
    <row r="228" spans="1:16" ht="14.1" customHeight="1">
      <c r="A228" s="2">
        <v>120</v>
      </c>
      <c r="B228" s="2" t="str">
        <f>VLOOKUP(A228,Sheet2!$A$1:$B$114,2)</f>
        <v>Burke Co</v>
      </c>
      <c r="C228" s="2">
        <v>10</v>
      </c>
      <c r="D228" s="2" t="str">
        <f>VLOOKUP(C228,Sheet1!$A$1:$B$18,2)</f>
        <v>Media Cordinators and Audio Visual</v>
      </c>
      <c r="E228" s="15">
        <v>15</v>
      </c>
      <c r="F228" s="17">
        <v>21</v>
      </c>
      <c r="G228" s="25">
        <f t="shared" si="13"/>
        <v>-6</v>
      </c>
      <c r="H228" s="15">
        <v>1</v>
      </c>
      <c r="I228" s="17">
        <v>0</v>
      </c>
      <c r="J228" s="25">
        <f t="shared" si="15"/>
        <v>1</v>
      </c>
      <c r="K228" s="15">
        <v>0</v>
      </c>
      <c r="L228" s="17">
        <v>0</v>
      </c>
      <c r="M228" s="25">
        <f t="shared" si="14"/>
        <v>0</v>
      </c>
      <c r="N228" s="15">
        <v>16</v>
      </c>
      <c r="O228" s="17">
        <v>21</v>
      </c>
      <c r="P228" s="44">
        <f t="shared" si="16"/>
        <v>-5</v>
      </c>
    </row>
    <row r="229" spans="1:16" ht="14.1" customHeight="1">
      <c r="A229" s="2">
        <v>120</v>
      </c>
      <c r="B229" s="2" t="str">
        <f>VLOOKUP(A229,Sheet2!$A$1:$B$114,2)</f>
        <v>Burke Co</v>
      </c>
      <c r="C229" s="2">
        <v>11</v>
      </c>
      <c r="D229" s="2" t="str">
        <f>VLOOKUP(C229,Sheet1!$A$1:$B$18,2)</f>
        <v>Consultants and Supervisors of Instructions</v>
      </c>
      <c r="E229" s="15">
        <v>0</v>
      </c>
      <c r="F229" s="17">
        <v>1</v>
      </c>
      <c r="G229" s="25">
        <f t="shared" si="13"/>
        <v>-1</v>
      </c>
      <c r="H229" s="15">
        <v>0</v>
      </c>
      <c r="I229" s="17">
        <v>0</v>
      </c>
      <c r="J229" s="25">
        <f t="shared" si="15"/>
        <v>0</v>
      </c>
      <c r="K229" s="15">
        <v>1</v>
      </c>
      <c r="L229" s="17">
        <v>1</v>
      </c>
      <c r="M229" s="25">
        <f t="shared" si="14"/>
        <v>0</v>
      </c>
      <c r="N229" s="15">
        <v>1</v>
      </c>
      <c r="O229" s="17">
        <v>2</v>
      </c>
      <c r="P229" s="44">
        <f t="shared" si="16"/>
        <v>-1</v>
      </c>
    </row>
    <row r="230" spans="1:16" ht="14.1" customHeight="1">
      <c r="A230" s="2">
        <v>120</v>
      </c>
      <c r="B230" s="2" t="str">
        <f>VLOOKUP(A230,Sheet2!$A$1:$B$114,2)</f>
        <v>Burke Co</v>
      </c>
      <c r="C230" s="2">
        <v>12</v>
      </c>
      <c r="D230" s="2" t="str">
        <f>VLOOKUP(C230,Sheet1!$A$1:$B$18,2)</f>
        <v>Other Professional Staff</v>
      </c>
      <c r="E230" s="15">
        <v>14</v>
      </c>
      <c r="F230" s="17">
        <v>13</v>
      </c>
      <c r="G230" s="25">
        <f t="shared" si="13"/>
        <v>1</v>
      </c>
      <c r="H230" s="15">
        <v>0</v>
      </c>
      <c r="I230" s="17">
        <v>5</v>
      </c>
      <c r="J230" s="25">
        <f t="shared" si="15"/>
        <v>-5</v>
      </c>
      <c r="K230" s="15">
        <v>16</v>
      </c>
      <c r="L230" s="17">
        <v>16</v>
      </c>
      <c r="M230" s="25">
        <f t="shared" si="14"/>
        <v>0</v>
      </c>
      <c r="N230" s="15">
        <v>30</v>
      </c>
      <c r="O230" s="17">
        <v>34</v>
      </c>
      <c r="P230" s="44">
        <f t="shared" si="16"/>
        <v>-4</v>
      </c>
    </row>
    <row r="231" spans="1:16" ht="14.1" customHeight="1">
      <c r="A231" s="2">
        <v>120</v>
      </c>
      <c r="B231" s="2" t="str">
        <f>VLOOKUP(A231,Sheet2!$A$1:$B$114,2)</f>
        <v>Burke Co</v>
      </c>
      <c r="C231" s="2">
        <v>13</v>
      </c>
      <c r="D231" s="2" t="str">
        <f>VLOOKUP(C231,Sheet1!$A$1:$B$18,2)</f>
        <v>Teacher Assistants</v>
      </c>
      <c r="E231" s="15">
        <v>86</v>
      </c>
      <c r="F231" s="17">
        <v>148</v>
      </c>
      <c r="G231" s="25">
        <f t="shared" si="13"/>
        <v>-62</v>
      </c>
      <c r="H231" s="15">
        <v>77</v>
      </c>
      <c r="I231" s="17">
        <v>36</v>
      </c>
      <c r="J231" s="25">
        <f t="shared" si="15"/>
        <v>41</v>
      </c>
      <c r="K231" s="15">
        <v>17</v>
      </c>
      <c r="L231" s="17">
        <v>21</v>
      </c>
      <c r="M231" s="25">
        <f t="shared" si="14"/>
        <v>-4</v>
      </c>
      <c r="N231" s="15">
        <v>180</v>
      </c>
      <c r="O231" s="17">
        <v>205</v>
      </c>
      <c r="P231" s="44">
        <f t="shared" si="16"/>
        <v>-25</v>
      </c>
    </row>
    <row r="232" spans="1:16" ht="14.1" customHeight="1">
      <c r="A232" s="2">
        <v>120</v>
      </c>
      <c r="B232" s="2" t="str">
        <f>VLOOKUP(A232,Sheet2!$A$1:$B$114,2)</f>
        <v>Burke Co</v>
      </c>
      <c r="C232" s="2">
        <v>14</v>
      </c>
      <c r="D232" s="2" t="str">
        <f>VLOOKUP(C232,Sheet1!$A$1:$B$18,2)</f>
        <v>Technicians</v>
      </c>
      <c r="E232" s="15">
        <v>4</v>
      </c>
      <c r="F232" s="17">
        <v>2</v>
      </c>
      <c r="G232" s="25">
        <f t="shared" si="13"/>
        <v>2</v>
      </c>
      <c r="H232" s="15">
        <v>1</v>
      </c>
      <c r="I232" s="17">
        <v>0</v>
      </c>
      <c r="J232" s="25">
        <f t="shared" si="15"/>
        <v>1</v>
      </c>
      <c r="K232" s="15">
        <v>2</v>
      </c>
      <c r="L232" s="17">
        <v>1</v>
      </c>
      <c r="M232" s="25">
        <f t="shared" si="14"/>
        <v>1</v>
      </c>
      <c r="N232" s="15">
        <v>7</v>
      </c>
      <c r="O232" s="17">
        <v>3</v>
      </c>
      <c r="P232" s="44">
        <f t="shared" si="16"/>
        <v>4</v>
      </c>
    </row>
    <row r="233" spans="1:16" ht="14.1" customHeight="1">
      <c r="A233" s="2">
        <v>120</v>
      </c>
      <c r="B233" s="2" t="str">
        <f>VLOOKUP(A233,Sheet2!$A$1:$B$114,2)</f>
        <v>Burke Co</v>
      </c>
      <c r="C233" s="2">
        <v>15</v>
      </c>
      <c r="D233" s="2" t="str">
        <f>VLOOKUP(C233,Sheet1!$A$1:$B$18,2)</f>
        <v>Clerks/Secretaries</v>
      </c>
      <c r="E233" s="15">
        <v>24</v>
      </c>
      <c r="F233" s="17">
        <v>51</v>
      </c>
      <c r="G233" s="25">
        <f t="shared" si="13"/>
        <v>-27</v>
      </c>
      <c r="H233" s="15">
        <v>35</v>
      </c>
      <c r="I233" s="17">
        <v>2</v>
      </c>
      <c r="J233" s="25">
        <f t="shared" si="15"/>
        <v>33</v>
      </c>
      <c r="K233" s="15">
        <v>7</v>
      </c>
      <c r="L233" s="17">
        <v>23</v>
      </c>
      <c r="M233" s="25">
        <f t="shared" si="14"/>
        <v>-16</v>
      </c>
      <c r="N233" s="15">
        <v>66</v>
      </c>
      <c r="O233" s="17">
        <v>76</v>
      </c>
      <c r="P233" s="44">
        <f t="shared" si="16"/>
        <v>-10</v>
      </c>
    </row>
    <row r="234" spans="1:16" ht="14.1" customHeight="1">
      <c r="A234" s="2">
        <v>120</v>
      </c>
      <c r="B234" s="2" t="str">
        <f>VLOOKUP(A234,Sheet2!$A$1:$B$114,2)</f>
        <v>Burke Co</v>
      </c>
      <c r="C234" s="2">
        <v>16</v>
      </c>
      <c r="D234" s="2" t="str">
        <f>VLOOKUP(C234,Sheet1!$A$1:$B$18,2)</f>
        <v>Service Workers</v>
      </c>
      <c r="E234" s="15">
        <v>43</v>
      </c>
      <c r="F234" s="17">
        <v>43</v>
      </c>
      <c r="G234" s="25">
        <f t="shared" si="13"/>
        <v>0</v>
      </c>
      <c r="H234" s="15">
        <v>2</v>
      </c>
      <c r="I234" s="17">
        <v>1</v>
      </c>
      <c r="J234" s="25">
        <f t="shared" si="15"/>
        <v>1</v>
      </c>
      <c r="K234" s="15">
        <v>50</v>
      </c>
      <c r="L234" s="17">
        <v>57</v>
      </c>
      <c r="M234" s="25">
        <f t="shared" si="14"/>
        <v>-7</v>
      </c>
      <c r="N234" s="15">
        <v>95</v>
      </c>
      <c r="O234" s="17">
        <v>101</v>
      </c>
      <c r="P234" s="44">
        <f t="shared" si="16"/>
        <v>-6</v>
      </c>
    </row>
    <row r="235" spans="1:16" ht="14.1" customHeight="1">
      <c r="A235" s="2">
        <v>120</v>
      </c>
      <c r="B235" s="2" t="str">
        <f>VLOOKUP(A235,Sheet2!$A$1:$B$114,2)</f>
        <v>Burke Co</v>
      </c>
      <c r="C235" s="2">
        <v>17</v>
      </c>
      <c r="D235" s="2" t="str">
        <f>VLOOKUP(C235,Sheet1!$A$1:$B$18,2)</f>
        <v>Skilled Crafts</v>
      </c>
      <c r="E235" s="15">
        <v>2</v>
      </c>
      <c r="F235" s="17">
        <v>1</v>
      </c>
      <c r="G235" s="25">
        <f t="shared" si="13"/>
        <v>1</v>
      </c>
      <c r="H235" s="15">
        <v>0</v>
      </c>
      <c r="I235" s="17">
        <v>0</v>
      </c>
      <c r="J235" s="25">
        <f t="shared" si="15"/>
        <v>0</v>
      </c>
      <c r="K235" s="15">
        <v>34</v>
      </c>
      <c r="L235" s="17">
        <v>33</v>
      </c>
      <c r="M235" s="25">
        <f t="shared" si="14"/>
        <v>1</v>
      </c>
      <c r="N235" s="15">
        <v>36</v>
      </c>
      <c r="O235" s="17">
        <v>34</v>
      </c>
      <c r="P235" s="44">
        <f t="shared" si="16"/>
        <v>2</v>
      </c>
    </row>
    <row r="236" spans="1:16" ht="14.1" customHeight="1">
      <c r="A236" s="2">
        <v>120</v>
      </c>
      <c r="B236" s="2" t="str">
        <f>VLOOKUP(A236,Sheet2!$A$1:$B$114,2)</f>
        <v>Burke Co</v>
      </c>
      <c r="C236" s="2">
        <v>18</v>
      </c>
      <c r="D236" s="2" t="str">
        <f>VLOOKUP(C236,Sheet1!$A$1:$B$18,2)</f>
        <v>Laborers Unskilled</v>
      </c>
      <c r="E236" s="15">
        <v>0</v>
      </c>
      <c r="F236" s="17">
        <v>0</v>
      </c>
      <c r="G236" s="25">
        <f t="shared" si="13"/>
        <v>0</v>
      </c>
      <c r="H236" s="15">
        <v>0</v>
      </c>
      <c r="I236" s="17">
        <v>0</v>
      </c>
      <c r="J236" s="25">
        <f t="shared" si="15"/>
        <v>0</v>
      </c>
      <c r="K236" s="15">
        <v>8</v>
      </c>
      <c r="L236" s="17">
        <v>7</v>
      </c>
      <c r="M236" s="25">
        <f t="shared" si="14"/>
        <v>1</v>
      </c>
      <c r="N236" s="15">
        <v>8</v>
      </c>
      <c r="O236" s="17">
        <v>7</v>
      </c>
      <c r="P236" s="44">
        <f t="shared" si="16"/>
        <v>1</v>
      </c>
    </row>
    <row r="237" spans="1:16" ht="14.1" customHeight="1">
      <c r="A237" s="2">
        <v>130</v>
      </c>
      <c r="B237" s="2" t="str">
        <f>VLOOKUP(A237,Sheet2!$A$1:$B$114,2)</f>
        <v>Cabarrus Co</v>
      </c>
      <c r="C237" s="2">
        <v>1</v>
      </c>
      <c r="D237" s="2" t="str">
        <f>VLOOKUP(C237,Sheet1!$A$1:$B$18,2)</f>
        <v>Officials, Administrators, Managers</v>
      </c>
      <c r="E237" s="15">
        <v>10</v>
      </c>
      <c r="F237" s="17">
        <v>10</v>
      </c>
      <c r="G237" s="25">
        <f t="shared" si="13"/>
        <v>0</v>
      </c>
      <c r="H237" s="15">
        <v>0</v>
      </c>
      <c r="I237" s="17">
        <v>2</v>
      </c>
      <c r="J237" s="25">
        <f t="shared" si="15"/>
        <v>-2</v>
      </c>
      <c r="K237" s="15">
        <v>14</v>
      </c>
      <c r="L237" s="17">
        <v>15</v>
      </c>
      <c r="M237" s="25">
        <f t="shared" si="14"/>
        <v>-1</v>
      </c>
      <c r="N237" s="15">
        <v>24</v>
      </c>
      <c r="O237" s="17">
        <v>27</v>
      </c>
      <c r="P237" s="44">
        <f t="shared" si="16"/>
        <v>-3</v>
      </c>
    </row>
    <row r="238" spans="1:16" ht="14.1" customHeight="1">
      <c r="A238" s="2">
        <v>130</v>
      </c>
      <c r="B238" s="2" t="str">
        <f>VLOOKUP(A238,Sheet2!$A$1:$B$114,2)</f>
        <v>Cabarrus Co</v>
      </c>
      <c r="C238" s="2">
        <v>2</v>
      </c>
      <c r="D238" s="2" t="str">
        <f>VLOOKUP(C238,Sheet1!$A$1:$B$18,2)</f>
        <v>Principals</v>
      </c>
      <c r="E238" s="15">
        <v>37</v>
      </c>
      <c r="F238" s="17">
        <v>35</v>
      </c>
      <c r="G238" s="25">
        <f t="shared" si="13"/>
        <v>2</v>
      </c>
      <c r="H238" s="15">
        <v>0</v>
      </c>
      <c r="I238" s="17">
        <v>0</v>
      </c>
      <c r="J238" s="25">
        <f t="shared" si="15"/>
        <v>0</v>
      </c>
      <c r="K238" s="15">
        <v>2</v>
      </c>
      <c r="L238" s="17">
        <v>2</v>
      </c>
      <c r="M238" s="25">
        <f t="shared" si="14"/>
        <v>0</v>
      </c>
      <c r="N238" s="15">
        <v>39</v>
      </c>
      <c r="O238" s="17">
        <v>37</v>
      </c>
      <c r="P238" s="44">
        <f t="shared" si="16"/>
        <v>2</v>
      </c>
    </row>
    <row r="239" spans="1:16" ht="14.1" customHeight="1">
      <c r="A239" s="2">
        <v>130</v>
      </c>
      <c r="B239" s="2" t="str">
        <f>VLOOKUP(A239,Sheet2!$A$1:$B$114,2)</f>
        <v>Cabarrus Co</v>
      </c>
      <c r="C239" s="2">
        <v>3</v>
      </c>
      <c r="D239" s="2" t="str">
        <f>VLOOKUP(C239,Sheet1!$A$1:$B$18,2)</f>
        <v>Assistant Principals, Teaching</v>
      </c>
      <c r="E239" s="15">
        <v>0</v>
      </c>
      <c r="F239" s="17">
        <v>0</v>
      </c>
      <c r="G239" s="25">
        <f t="shared" si="13"/>
        <v>0</v>
      </c>
      <c r="H239" s="15">
        <v>0</v>
      </c>
      <c r="I239" s="17">
        <v>0</v>
      </c>
      <c r="J239" s="25">
        <f t="shared" si="15"/>
        <v>0</v>
      </c>
      <c r="K239" s="15">
        <v>0</v>
      </c>
      <c r="L239" s="17">
        <v>0</v>
      </c>
      <c r="M239" s="25">
        <f t="shared" si="14"/>
        <v>0</v>
      </c>
      <c r="N239" s="15">
        <v>0</v>
      </c>
      <c r="O239" s="17">
        <v>0</v>
      </c>
      <c r="P239" s="44">
        <f t="shared" si="16"/>
        <v>0</v>
      </c>
    </row>
    <row r="240" spans="1:16" ht="14.1" customHeight="1">
      <c r="A240" s="2">
        <v>130</v>
      </c>
      <c r="B240" s="2" t="str">
        <f>VLOOKUP(A240,Sheet2!$A$1:$B$114,2)</f>
        <v>Cabarrus Co</v>
      </c>
      <c r="C240" s="2">
        <v>4</v>
      </c>
      <c r="D240" s="2" t="str">
        <f>VLOOKUP(C240,Sheet1!$A$1:$B$18,2)</f>
        <v>Assistant Principals, Non-Teaching</v>
      </c>
      <c r="E240" s="15">
        <v>22</v>
      </c>
      <c r="F240" s="17">
        <v>30</v>
      </c>
      <c r="G240" s="25">
        <f t="shared" si="13"/>
        <v>-8</v>
      </c>
      <c r="H240" s="15">
        <v>0</v>
      </c>
      <c r="I240" s="17">
        <v>35</v>
      </c>
      <c r="J240" s="25">
        <f t="shared" si="15"/>
        <v>-35</v>
      </c>
      <c r="K240" s="15">
        <v>40</v>
      </c>
      <c r="L240" s="17">
        <v>0</v>
      </c>
      <c r="M240" s="25">
        <f t="shared" si="14"/>
        <v>40</v>
      </c>
      <c r="N240" s="15">
        <v>62</v>
      </c>
      <c r="O240" s="17">
        <v>65</v>
      </c>
      <c r="P240" s="44">
        <f t="shared" si="16"/>
        <v>-3</v>
      </c>
    </row>
    <row r="241" spans="1:16" ht="14.1" customHeight="1">
      <c r="A241" s="2">
        <v>130</v>
      </c>
      <c r="B241" s="2" t="str">
        <f>VLOOKUP(A241,Sheet2!$A$1:$B$114,2)</f>
        <v>Cabarrus Co</v>
      </c>
      <c r="C241" s="2">
        <v>5</v>
      </c>
      <c r="D241" s="2" t="str">
        <f>VLOOKUP(C241,Sheet1!$A$1:$B$18,2)</f>
        <v>Elementry Teachers</v>
      </c>
      <c r="E241" s="15">
        <v>826</v>
      </c>
      <c r="F241" s="17">
        <v>734</v>
      </c>
      <c r="G241" s="25">
        <f t="shared" si="13"/>
        <v>92</v>
      </c>
      <c r="H241" s="15">
        <v>30</v>
      </c>
      <c r="I241" s="17">
        <v>110</v>
      </c>
      <c r="J241" s="25">
        <f t="shared" si="15"/>
        <v>-80</v>
      </c>
      <c r="K241" s="15">
        <v>12</v>
      </c>
      <c r="L241" s="17">
        <v>11</v>
      </c>
      <c r="M241" s="25">
        <f t="shared" si="14"/>
        <v>1</v>
      </c>
      <c r="N241" s="15">
        <v>868</v>
      </c>
      <c r="O241" s="17">
        <v>855</v>
      </c>
      <c r="P241" s="44">
        <f t="shared" si="16"/>
        <v>13</v>
      </c>
    </row>
    <row r="242" spans="1:16" ht="14.1" customHeight="1">
      <c r="A242" s="2">
        <v>130</v>
      </c>
      <c r="B242" s="2" t="str">
        <f>VLOOKUP(A242,Sheet2!$A$1:$B$114,2)</f>
        <v>Cabarrus Co</v>
      </c>
      <c r="C242" s="2">
        <v>6</v>
      </c>
      <c r="D242" s="2" t="str">
        <f>VLOOKUP(C242,Sheet1!$A$1:$B$18,2)</f>
        <v>Secondary Teachers</v>
      </c>
      <c r="E242" s="15">
        <v>402</v>
      </c>
      <c r="F242" s="17">
        <v>391</v>
      </c>
      <c r="G242" s="25">
        <f t="shared" si="13"/>
        <v>11</v>
      </c>
      <c r="H242" s="15">
        <v>10</v>
      </c>
      <c r="I242" s="17">
        <v>62</v>
      </c>
      <c r="J242" s="25">
        <f t="shared" si="15"/>
        <v>-52</v>
      </c>
      <c r="K242" s="15">
        <v>7</v>
      </c>
      <c r="L242" s="17">
        <v>4</v>
      </c>
      <c r="M242" s="25">
        <f t="shared" si="14"/>
        <v>3</v>
      </c>
      <c r="N242" s="15">
        <v>419</v>
      </c>
      <c r="O242" s="17">
        <v>457</v>
      </c>
      <c r="P242" s="44">
        <f t="shared" si="16"/>
        <v>-38</v>
      </c>
    </row>
    <row r="243" spans="1:16" ht="14.1" customHeight="1">
      <c r="A243" s="2">
        <v>130</v>
      </c>
      <c r="B243" s="2" t="str">
        <f>VLOOKUP(A243,Sheet2!$A$1:$B$114,2)</f>
        <v>Cabarrus Co</v>
      </c>
      <c r="C243" s="2">
        <v>7</v>
      </c>
      <c r="D243" s="2" t="str">
        <f>VLOOKUP(C243,Sheet1!$A$1:$B$18,2)</f>
        <v>Other Teachers</v>
      </c>
      <c r="E243" s="15">
        <v>461</v>
      </c>
      <c r="F243" s="17">
        <v>431</v>
      </c>
      <c r="G243" s="25">
        <f t="shared" si="13"/>
        <v>30</v>
      </c>
      <c r="H243" s="15">
        <v>61</v>
      </c>
      <c r="I243" s="17">
        <v>81</v>
      </c>
      <c r="J243" s="25">
        <f t="shared" si="15"/>
        <v>-20</v>
      </c>
      <c r="K243" s="15">
        <v>30</v>
      </c>
      <c r="L243" s="17">
        <v>30</v>
      </c>
      <c r="M243" s="25">
        <f t="shared" si="14"/>
        <v>0</v>
      </c>
      <c r="N243" s="15">
        <v>552</v>
      </c>
      <c r="O243" s="17">
        <v>542</v>
      </c>
      <c r="P243" s="44">
        <f t="shared" si="16"/>
        <v>10</v>
      </c>
    </row>
    <row r="244" spans="1:16" ht="14.1" customHeight="1">
      <c r="A244" s="2">
        <v>130</v>
      </c>
      <c r="B244" s="2" t="str">
        <f>VLOOKUP(A244,Sheet2!$A$1:$B$114,2)</f>
        <v>Cabarrus Co</v>
      </c>
      <c r="C244" s="2">
        <v>8</v>
      </c>
      <c r="D244" s="2" t="str">
        <f>VLOOKUP(C244,Sheet1!$A$1:$B$18,2)</f>
        <v>Guidence Personnel</v>
      </c>
      <c r="E244" s="15">
        <v>75</v>
      </c>
      <c r="F244" s="17">
        <v>70</v>
      </c>
      <c r="G244" s="25">
        <f t="shared" si="13"/>
        <v>5</v>
      </c>
      <c r="H244" s="15">
        <v>1</v>
      </c>
      <c r="I244" s="17">
        <v>3</v>
      </c>
      <c r="J244" s="25">
        <f t="shared" si="15"/>
        <v>-2</v>
      </c>
      <c r="K244" s="15">
        <v>1</v>
      </c>
      <c r="L244" s="17">
        <v>0</v>
      </c>
      <c r="M244" s="25">
        <f t="shared" si="14"/>
        <v>1</v>
      </c>
      <c r="N244" s="15">
        <v>77</v>
      </c>
      <c r="O244" s="17">
        <v>73</v>
      </c>
      <c r="P244" s="44">
        <f t="shared" si="16"/>
        <v>4</v>
      </c>
    </row>
    <row r="245" spans="1:16" ht="14.1" customHeight="1">
      <c r="A245" s="2">
        <v>130</v>
      </c>
      <c r="B245" s="2" t="str">
        <f>VLOOKUP(A245,Sheet2!$A$1:$B$114,2)</f>
        <v>Cabarrus Co</v>
      </c>
      <c r="C245" s="2">
        <v>9</v>
      </c>
      <c r="D245" s="2" t="str">
        <f>VLOOKUP(C245,Sheet1!$A$1:$B$18,2)</f>
        <v>Psychology Personnel</v>
      </c>
      <c r="E245" s="15">
        <v>10</v>
      </c>
      <c r="F245" s="17">
        <v>9</v>
      </c>
      <c r="G245" s="25">
        <f t="shared" si="13"/>
        <v>1</v>
      </c>
      <c r="H245" s="15">
        <v>0</v>
      </c>
      <c r="I245" s="17">
        <v>1</v>
      </c>
      <c r="J245" s="25">
        <f t="shared" si="15"/>
        <v>-1</v>
      </c>
      <c r="K245" s="15">
        <v>0</v>
      </c>
      <c r="L245" s="17">
        <v>0</v>
      </c>
      <c r="M245" s="25">
        <f t="shared" si="14"/>
        <v>0</v>
      </c>
      <c r="N245" s="15">
        <v>10</v>
      </c>
      <c r="O245" s="17">
        <v>10</v>
      </c>
      <c r="P245" s="44">
        <f t="shared" si="16"/>
        <v>0</v>
      </c>
    </row>
    <row r="246" spans="1:16" ht="14.1" customHeight="1">
      <c r="A246" s="2">
        <v>130</v>
      </c>
      <c r="B246" s="2" t="str">
        <f>VLOOKUP(A246,Sheet2!$A$1:$B$114,2)</f>
        <v>Cabarrus Co</v>
      </c>
      <c r="C246" s="2">
        <v>10</v>
      </c>
      <c r="D246" s="2" t="str">
        <f>VLOOKUP(C246,Sheet1!$A$1:$B$18,2)</f>
        <v>Media Cordinators and Audio Visual</v>
      </c>
      <c r="E246" s="15">
        <v>34</v>
      </c>
      <c r="F246" s="17">
        <v>31</v>
      </c>
      <c r="G246" s="25">
        <f t="shared" si="13"/>
        <v>3</v>
      </c>
      <c r="H246" s="15">
        <v>0</v>
      </c>
      <c r="I246" s="17">
        <v>1</v>
      </c>
      <c r="J246" s="25">
        <f t="shared" si="15"/>
        <v>-1</v>
      </c>
      <c r="K246" s="15">
        <v>0</v>
      </c>
      <c r="L246" s="17">
        <v>0</v>
      </c>
      <c r="M246" s="25">
        <f t="shared" si="14"/>
        <v>0</v>
      </c>
      <c r="N246" s="15">
        <v>34</v>
      </c>
      <c r="O246" s="17">
        <v>32</v>
      </c>
      <c r="P246" s="44">
        <f t="shared" si="16"/>
        <v>2</v>
      </c>
    </row>
    <row r="247" spans="1:16" ht="14.1" customHeight="1">
      <c r="A247" s="2">
        <v>130</v>
      </c>
      <c r="B247" s="2" t="str">
        <f>VLOOKUP(A247,Sheet2!$A$1:$B$114,2)</f>
        <v>Cabarrus Co</v>
      </c>
      <c r="C247" s="2">
        <v>11</v>
      </c>
      <c r="D247" s="2" t="str">
        <f>VLOOKUP(C247,Sheet1!$A$1:$B$18,2)</f>
        <v>Consultants and Supervisors of Instructions</v>
      </c>
      <c r="E247" s="15">
        <v>2</v>
      </c>
      <c r="F247" s="17">
        <v>0</v>
      </c>
      <c r="G247" s="25">
        <f t="shared" si="13"/>
        <v>2</v>
      </c>
      <c r="H247" s="15">
        <v>5</v>
      </c>
      <c r="I247" s="17">
        <v>0</v>
      </c>
      <c r="J247" s="25">
        <f t="shared" si="15"/>
        <v>5</v>
      </c>
      <c r="K247" s="15">
        <v>0</v>
      </c>
      <c r="L247" s="17">
        <v>0</v>
      </c>
      <c r="M247" s="25">
        <f t="shared" si="14"/>
        <v>0</v>
      </c>
      <c r="N247" s="15">
        <v>7</v>
      </c>
      <c r="O247" s="17">
        <v>0</v>
      </c>
      <c r="P247" s="44">
        <f t="shared" si="16"/>
        <v>7</v>
      </c>
    </row>
    <row r="248" spans="1:16" ht="14.1" customHeight="1">
      <c r="A248" s="2">
        <v>130</v>
      </c>
      <c r="B248" s="2" t="str">
        <f>VLOOKUP(A248,Sheet2!$A$1:$B$114,2)</f>
        <v>Cabarrus Co</v>
      </c>
      <c r="C248" s="2">
        <v>12</v>
      </c>
      <c r="D248" s="2" t="str">
        <f>VLOOKUP(C248,Sheet1!$A$1:$B$18,2)</f>
        <v>Other Professional Staff</v>
      </c>
      <c r="E248" s="15">
        <v>69</v>
      </c>
      <c r="F248" s="17">
        <v>30</v>
      </c>
      <c r="G248" s="25">
        <f t="shared" si="13"/>
        <v>39</v>
      </c>
      <c r="H248" s="15">
        <v>5</v>
      </c>
      <c r="I248" s="17">
        <v>39</v>
      </c>
      <c r="J248" s="25">
        <f t="shared" si="15"/>
        <v>-34</v>
      </c>
      <c r="K248" s="15">
        <v>15</v>
      </c>
      <c r="L248" s="17">
        <v>5</v>
      </c>
      <c r="M248" s="25">
        <f t="shared" si="14"/>
        <v>10</v>
      </c>
      <c r="N248" s="15">
        <v>89</v>
      </c>
      <c r="O248" s="17">
        <v>74</v>
      </c>
      <c r="P248" s="44">
        <f t="shared" si="16"/>
        <v>15</v>
      </c>
    </row>
    <row r="249" spans="1:16" ht="14.1" customHeight="1">
      <c r="A249" s="2">
        <v>130</v>
      </c>
      <c r="B249" s="2" t="str">
        <f>VLOOKUP(A249,Sheet2!$A$1:$B$114,2)</f>
        <v>Cabarrus Co</v>
      </c>
      <c r="C249" s="2">
        <v>13</v>
      </c>
      <c r="D249" s="2" t="str">
        <f>VLOOKUP(C249,Sheet1!$A$1:$B$18,2)</f>
        <v>Teacher Assistants</v>
      </c>
      <c r="E249" s="15">
        <v>304</v>
      </c>
      <c r="F249" s="17">
        <v>348</v>
      </c>
      <c r="G249" s="25">
        <f t="shared" si="13"/>
        <v>-44</v>
      </c>
      <c r="H249" s="15">
        <v>13</v>
      </c>
      <c r="I249" s="17">
        <v>27</v>
      </c>
      <c r="J249" s="25">
        <f t="shared" si="15"/>
        <v>-14</v>
      </c>
      <c r="K249" s="15">
        <v>34</v>
      </c>
      <c r="L249" s="17">
        <v>54</v>
      </c>
      <c r="M249" s="25">
        <f t="shared" si="14"/>
        <v>-20</v>
      </c>
      <c r="N249" s="15">
        <v>351</v>
      </c>
      <c r="O249" s="17">
        <v>429</v>
      </c>
      <c r="P249" s="44">
        <f t="shared" si="16"/>
        <v>-78</v>
      </c>
    </row>
    <row r="250" spans="1:16" ht="14.1" customHeight="1">
      <c r="A250" s="2">
        <v>130</v>
      </c>
      <c r="B250" s="2" t="str">
        <f>VLOOKUP(A250,Sheet2!$A$1:$B$114,2)</f>
        <v>Cabarrus Co</v>
      </c>
      <c r="C250" s="2">
        <v>14</v>
      </c>
      <c r="D250" s="2" t="str">
        <f>VLOOKUP(C250,Sheet1!$A$1:$B$18,2)</f>
        <v>Technicians</v>
      </c>
      <c r="E250" s="15">
        <v>1</v>
      </c>
      <c r="F250" s="17">
        <v>0</v>
      </c>
      <c r="G250" s="25">
        <f t="shared" si="13"/>
        <v>1</v>
      </c>
      <c r="H250" s="15">
        <v>0</v>
      </c>
      <c r="I250" s="17">
        <v>0</v>
      </c>
      <c r="J250" s="25">
        <f t="shared" si="15"/>
        <v>0</v>
      </c>
      <c r="K250" s="15">
        <v>9</v>
      </c>
      <c r="L250" s="17">
        <v>11</v>
      </c>
      <c r="M250" s="25">
        <f t="shared" si="14"/>
        <v>-2</v>
      </c>
      <c r="N250" s="15">
        <v>10</v>
      </c>
      <c r="O250" s="17">
        <v>11</v>
      </c>
      <c r="P250" s="44">
        <f t="shared" si="16"/>
        <v>-1</v>
      </c>
    </row>
    <row r="251" spans="1:16" ht="14.1" customHeight="1">
      <c r="A251" s="2">
        <v>130</v>
      </c>
      <c r="B251" s="2" t="str">
        <f>VLOOKUP(A251,Sheet2!$A$1:$B$114,2)</f>
        <v>Cabarrus Co</v>
      </c>
      <c r="C251" s="2">
        <v>15</v>
      </c>
      <c r="D251" s="2" t="str">
        <f>VLOOKUP(C251,Sheet1!$A$1:$B$18,2)</f>
        <v>Clerks/Secretaries</v>
      </c>
      <c r="E251" s="15">
        <v>217</v>
      </c>
      <c r="F251" s="17">
        <v>15</v>
      </c>
      <c r="G251" s="25">
        <f t="shared" si="13"/>
        <v>202</v>
      </c>
      <c r="H251" s="15">
        <v>1</v>
      </c>
      <c r="I251" s="17">
        <v>6</v>
      </c>
      <c r="J251" s="25">
        <f t="shared" si="15"/>
        <v>-5</v>
      </c>
      <c r="K251" s="15">
        <v>20</v>
      </c>
      <c r="L251" s="17">
        <v>221</v>
      </c>
      <c r="M251" s="25">
        <f t="shared" si="14"/>
        <v>-201</v>
      </c>
      <c r="N251" s="15">
        <v>238</v>
      </c>
      <c r="O251" s="17">
        <v>242</v>
      </c>
      <c r="P251" s="44">
        <f t="shared" si="16"/>
        <v>-4</v>
      </c>
    </row>
    <row r="252" spans="1:16" ht="14.1" customHeight="1">
      <c r="A252" s="2">
        <v>130</v>
      </c>
      <c r="B252" s="2" t="str">
        <f>VLOOKUP(A252,Sheet2!$A$1:$B$114,2)</f>
        <v>Cabarrus Co</v>
      </c>
      <c r="C252" s="2">
        <v>16</v>
      </c>
      <c r="D252" s="2" t="str">
        <f>VLOOKUP(C252,Sheet1!$A$1:$B$18,2)</f>
        <v>Service Workers</v>
      </c>
      <c r="E252" s="15">
        <v>246</v>
      </c>
      <c r="F252" s="17">
        <v>297</v>
      </c>
      <c r="G252" s="25">
        <f t="shared" si="13"/>
        <v>-51</v>
      </c>
      <c r="H252" s="15">
        <v>150</v>
      </c>
      <c r="I252" s="17">
        <v>11</v>
      </c>
      <c r="J252" s="25">
        <f t="shared" si="15"/>
        <v>139</v>
      </c>
      <c r="K252" s="15">
        <v>172</v>
      </c>
      <c r="L252" s="17">
        <v>276</v>
      </c>
      <c r="M252" s="25">
        <f t="shared" si="14"/>
        <v>-104</v>
      </c>
      <c r="N252" s="15">
        <v>568</v>
      </c>
      <c r="O252" s="17">
        <v>584</v>
      </c>
      <c r="P252" s="44">
        <f t="shared" si="16"/>
        <v>-16</v>
      </c>
    </row>
    <row r="253" spans="1:16" ht="14.1" customHeight="1">
      <c r="A253" s="2">
        <v>130</v>
      </c>
      <c r="B253" s="2" t="str">
        <f>VLOOKUP(A253,Sheet2!$A$1:$B$114,2)</f>
        <v>Cabarrus Co</v>
      </c>
      <c r="C253" s="2">
        <v>17</v>
      </c>
      <c r="D253" s="2" t="str">
        <f>VLOOKUP(C253,Sheet1!$A$1:$B$18,2)</f>
        <v>Skilled Crafts</v>
      </c>
      <c r="E253" s="15">
        <v>19</v>
      </c>
      <c r="F253" s="17">
        <v>17</v>
      </c>
      <c r="G253" s="25">
        <f t="shared" si="13"/>
        <v>2</v>
      </c>
      <c r="H253" s="15">
        <v>0</v>
      </c>
      <c r="I253" s="17">
        <v>0</v>
      </c>
      <c r="J253" s="25">
        <f t="shared" si="15"/>
        <v>0</v>
      </c>
      <c r="K253" s="15">
        <v>43</v>
      </c>
      <c r="L253" s="17">
        <v>43</v>
      </c>
      <c r="M253" s="25">
        <f t="shared" si="14"/>
        <v>0</v>
      </c>
      <c r="N253" s="15">
        <v>62</v>
      </c>
      <c r="O253" s="17">
        <v>60</v>
      </c>
      <c r="P253" s="44">
        <f t="shared" si="16"/>
        <v>2</v>
      </c>
    </row>
    <row r="254" spans="1:16" ht="14.1" customHeight="1">
      <c r="A254" s="2">
        <v>130</v>
      </c>
      <c r="B254" s="2" t="str">
        <f>VLOOKUP(A254,Sheet2!$A$1:$B$114,2)</f>
        <v>Cabarrus Co</v>
      </c>
      <c r="C254" s="2">
        <v>18</v>
      </c>
      <c r="D254" s="2" t="str">
        <f>VLOOKUP(C254,Sheet1!$A$1:$B$18,2)</f>
        <v>Laborers Unskilled</v>
      </c>
      <c r="E254" s="15">
        <v>0</v>
      </c>
      <c r="F254" s="17">
        <v>0</v>
      </c>
      <c r="G254" s="25">
        <f t="shared" si="13"/>
        <v>0</v>
      </c>
      <c r="H254" s="15">
        <v>3</v>
      </c>
      <c r="I254" s="17">
        <v>0</v>
      </c>
      <c r="J254" s="25">
        <f t="shared" si="15"/>
        <v>3</v>
      </c>
      <c r="K254" s="15">
        <v>0</v>
      </c>
      <c r="L254" s="17">
        <v>0</v>
      </c>
      <c r="M254" s="25">
        <f t="shared" si="14"/>
        <v>0</v>
      </c>
      <c r="N254" s="15">
        <v>3</v>
      </c>
      <c r="O254" s="17">
        <v>0</v>
      </c>
      <c r="P254" s="44">
        <f t="shared" si="16"/>
        <v>3</v>
      </c>
    </row>
    <row r="255" spans="1:16" ht="14.1" customHeight="1">
      <c r="A255" s="2">
        <v>132</v>
      </c>
      <c r="B255" s="2" t="str">
        <f>VLOOKUP(A255,Sheet2!$A$1:$B$114,2)</f>
        <v>Kannapolis Co</v>
      </c>
      <c r="C255" s="2">
        <v>1</v>
      </c>
      <c r="D255" s="2" t="str">
        <f>VLOOKUP(C255,Sheet1!$A$1:$B$18,2)</f>
        <v>Officials, Administrators, Managers</v>
      </c>
      <c r="E255" s="15">
        <v>3</v>
      </c>
      <c r="F255" s="17">
        <v>4</v>
      </c>
      <c r="G255" s="25">
        <f t="shared" ref="G255:G318" si="17">E255-F255</f>
        <v>-1</v>
      </c>
      <c r="H255" s="15">
        <v>0</v>
      </c>
      <c r="I255" s="17">
        <v>0</v>
      </c>
      <c r="J255" s="25">
        <f t="shared" si="15"/>
        <v>0</v>
      </c>
      <c r="K255" s="15">
        <v>0</v>
      </c>
      <c r="L255" s="17">
        <v>0</v>
      </c>
      <c r="M255" s="25">
        <f t="shared" si="14"/>
        <v>0</v>
      </c>
      <c r="N255" s="15">
        <v>3</v>
      </c>
      <c r="O255" s="17">
        <v>4</v>
      </c>
      <c r="P255" s="44">
        <f t="shared" si="16"/>
        <v>-1</v>
      </c>
    </row>
    <row r="256" spans="1:16" ht="14.1" customHeight="1">
      <c r="A256" s="2">
        <v>132</v>
      </c>
      <c r="B256" s="2" t="str">
        <f>VLOOKUP(A256,Sheet2!$A$1:$B$114,2)</f>
        <v>Kannapolis Co</v>
      </c>
      <c r="C256" s="2">
        <v>2</v>
      </c>
      <c r="D256" s="2" t="str">
        <f>VLOOKUP(C256,Sheet1!$A$1:$B$18,2)</f>
        <v>Principals</v>
      </c>
      <c r="E256" s="15">
        <v>8</v>
      </c>
      <c r="F256" s="17">
        <v>8</v>
      </c>
      <c r="G256" s="25">
        <f t="shared" si="17"/>
        <v>0</v>
      </c>
      <c r="H256" s="15">
        <v>0</v>
      </c>
      <c r="I256" s="17">
        <v>0</v>
      </c>
      <c r="J256" s="25">
        <f t="shared" si="15"/>
        <v>0</v>
      </c>
      <c r="K256" s="15">
        <v>1</v>
      </c>
      <c r="L256" s="17">
        <v>1</v>
      </c>
      <c r="M256" s="25">
        <f t="shared" si="14"/>
        <v>0</v>
      </c>
      <c r="N256" s="15">
        <v>9</v>
      </c>
      <c r="O256" s="17">
        <v>9</v>
      </c>
      <c r="P256" s="44">
        <f t="shared" si="16"/>
        <v>0</v>
      </c>
    </row>
    <row r="257" spans="1:16" ht="14.1" customHeight="1">
      <c r="A257" s="2">
        <v>132</v>
      </c>
      <c r="B257" s="2" t="str">
        <f>VLOOKUP(A257,Sheet2!$A$1:$B$114,2)</f>
        <v>Kannapolis Co</v>
      </c>
      <c r="C257" s="2">
        <v>3</v>
      </c>
      <c r="D257" s="2" t="str">
        <f>VLOOKUP(C257,Sheet1!$A$1:$B$18,2)</f>
        <v>Assistant Principals, Teaching</v>
      </c>
      <c r="E257" s="15">
        <v>0</v>
      </c>
      <c r="F257" s="17">
        <v>0</v>
      </c>
      <c r="G257" s="25">
        <f t="shared" si="17"/>
        <v>0</v>
      </c>
      <c r="H257" s="15">
        <v>0</v>
      </c>
      <c r="I257" s="17">
        <v>0</v>
      </c>
      <c r="J257" s="25">
        <f t="shared" si="15"/>
        <v>0</v>
      </c>
      <c r="K257" s="15">
        <v>0</v>
      </c>
      <c r="L257" s="17">
        <v>0</v>
      </c>
      <c r="M257" s="25">
        <f t="shared" si="14"/>
        <v>0</v>
      </c>
      <c r="N257" s="15">
        <v>0</v>
      </c>
      <c r="O257" s="17">
        <v>0</v>
      </c>
      <c r="P257" s="44">
        <f t="shared" si="16"/>
        <v>0</v>
      </c>
    </row>
    <row r="258" spans="1:16" ht="14.1" customHeight="1">
      <c r="A258" s="2">
        <v>132</v>
      </c>
      <c r="B258" s="2" t="str">
        <f>VLOOKUP(A258,Sheet2!$A$1:$B$114,2)</f>
        <v>Kannapolis Co</v>
      </c>
      <c r="C258" s="2">
        <v>4</v>
      </c>
      <c r="D258" s="2" t="str">
        <f>VLOOKUP(C258,Sheet1!$A$1:$B$18,2)</f>
        <v>Assistant Principals, Non-Teaching</v>
      </c>
      <c r="E258" s="15">
        <v>5</v>
      </c>
      <c r="F258" s="17">
        <v>5</v>
      </c>
      <c r="G258" s="25">
        <f t="shared" si="17"/>
        <v>0</v>
      </c>
      <c r="H258" s="15">
        <v>0</v>
      </c>
      <c r="I258" s="17">
        <v>0</v>
      </c>
      <c r="J258" s="25">
        <f t="shared" si="15"/>
        <v>0</v>
      </c>
      <c r="K258" s="15">
        <v>1</v>
      </c>
      <c r="L258" s="17">
        <v>2</v>
      </c>
      <c r="M258" s="25">
        <f t="shared" si="14"/>
        <v>-1</v>
      </c>
      <c r="N258" s="15">
        <v>6</v>
      </c>
      <c r="O258" s="17">
        <v>7</v>
      </c>
      <c r="P258" s="44">
        <f t="shared" si="16"/>
        <v>-1</v>
      </c>
    </row>
    <row r="259" spans="1:16" ht="14.1" customHeight="1">
      <c r="A259" s="2">
        <v>132</v>
      </c>
      <c r="B259" s="2" t="str">
        <f>VLOOKUP(A259,Sheet2!$A$1:$B$114,2)</f>
        <v>Kannapolis Co</v>
      </c>
      <c r="C259" s="2">
        <v>5</v>
      </c>
      <c r="D259" s="2" t="str">
        <f>VLOOKUP(C259,Sheet1!$A$1:$B$18,2)</f>
        <v>Elementry Teachers</v>
      </c>
      <c r="E259" s="15">
        <v>160</v>
      </c>
      <c r="F259" s="17">
        <v>139</v>
      </c>
      <c r="G259" s="25">
        <f t="shared" si="17"/>
        <v>21</v>
      </c>
      <c r="H259" s="15">
        <v>16</v>
      </c>
      <c r="I259" s="17">
        <v>38</v>
      </c>
      <c r="J259" s="25">
        <f t="shared" si="15"/>
        <v>-22</v>
      </c>
      <c r="K259" s="15">
        <v>2</v>
      </c>
      <c r="L259" s="17">
        <v>4</v>
      </c>
      <c r="M259" s="25">
        <f t="shared" ref="M259:M322" si="18">K259-L259</f>
        <v>-2</v>
      </c>
      <c r="N259" s="15">
        <v>178</v>
      </c>
      <c r="O259" s="17">
        <v>181</v>
      </c>
      <c r="P259" s="44">
        <f t="shared" si="16"/>
        <v>-3</v>
      </c>
    </row>
    <row r="260" spans="1:16" ht="14.1" customHeight="1">
      <c r="A260" s="2">
        <v>132</v>
      </c>
      <c r="B260" s="2" t="str">
        <f>VLOOKUP(A260,Sheet2!$A$1:$B$114,2)</f>
        <v>Kannapolis Co</v>
      </c>
      <c r="C260" s="2">
        <v>6</v>
      </c>
      <c r="D260" s="2" t="str">
        <f>VLOOKUP(C260,Sheet1!$A$1:$B$18,2)</f>
        <v>Secondary Teachers</v>
      </c>
      <c r="E260" s="15">
        <v>67</v>
      </c>
      <c r="F260" s="17">
        <v>59</v>
      </c>
      <c r="G260" s="25">
        <f t="shared" si="17"/>
        <v>8</v>
      </c>
      <c r="H260" s="15">
        <v>0</v>
      </c>
      <c r="I260" s="17">
        <v>11</v>
      </c>
      <c r="J260" s="25">
        <f t="shared" ref="J260:J323" si="19">H260-I260</f>
        <v>-11</v>
      </c>
      <c r="K260" s="15">
        <v>0</v>
      </c>
      <c r="L260" s="17">
        <v>0</v>
      </c>
      <c r="M260" s="25">
        <f t="shared" si="18"/>
        <v>0</v>
      </c>
      <c r="N260" s="15">
        <v>67</v>
      </c>
      <c r="O260" s="17">
        <v>70</v>
      </c>
      <c r="P260" s="44">
        <f t="shared" ref="P260:P323" si="20">N260-O260</f>
        <v>-3</v>
      </c>
    </row>
    <row r="261" spans="1:16" ht="14.1" customHeight="1">
      <c r="A261" s="2">
        <v>132</v>
      </c>
      <c r="B261" s="2" t="str">
        <f>VLOOKUP(A261,Sheet2!$A$1:$B$114,2)</f>
        <v>Kannapolis Co</v>
      </c>
      <c r="C261" s="2">
        <v>7</v>
      </c>
      <c r="D261" s="2" t="str">
        <f>VLOOKUP(C261,Sheet1!$A$1:$B$18,2)</f>
        <v>Other Teachers</v>
      </c>
      <c r="E261" s="15">
        <v>112</v>
      </c>
      <c r="F261" s="17">
        <v>114</v>
      </c>
      <c r="G261" s="25">
        <f t="shared" si="17"/>
        <v>-2</v>
      </c>
      <c r="H261" s="15">
        <v>5</v>
      </c>
      <c r="I261" s="17">
        <v>15</v>
      </c>
      <c r="J261" s="25">
        <f t="shared" si="19"/>
        <v>-10</v>
      </c>
      <c r="K261" s="15">
        <v>13</v>
      </c>
      <c r="L261" s="17">
        <v>12</v>
      </c>
      <c r="M261" s="25">
        <f t="shared" si="18"/>
        <v>1</v>
      </c>
      <c r="N261" s="15">
        <v>130</v>
      </c>
      <c r="O261" s="17">
        <v>141</v>
      </c>
      <c r="P261" s="44">
        <f t="shared" si="20"/>
        <v>-11</v>
      </c>
    </row>
    <row r="262" spans="1:16" ht="14.1" customHeight="1">
      <c r="A262" s="2">
        <v>132</v>
      </c>
      <c r="B262" s="2" t="str">
        <f>VLOOKUP(A262,Sheet2!$A$1:$B$114,2)</f>
        <v>Kannapolis Co</v>
      </c>
      <c r="C262" s="2">
        <v>8</v>
      </c>
      <c r="D262" s="2" t="str">
        <f>VLOOKUP(C262,Sheet1!$A$1:$B$18,2)</f>
        <v>Guidence Personnel</v>
      </c>
      <c r="E262" s="15">
        <v>9</v>
      </c>
      <c r="F262" s="17">
        <v>10</v>
      </c>
      <c r="G262" s="25">
        <f t="shared" si="17"/>
        <v>-1</v>
      </c>
      <c r="H262" s="15">
        <v>0</v>
      </c>
      <c r="I262" s="17">
        <v>0</v>
      </c>
      <c r="J262" s="25">
        <f t="shared" si="19"/>
        <v>0</v>
      </c>
      <c r="K262" s="15">
        <v>0</v>
      </c>
      <c r="L262" s="17">
        <v>0</v>
      </c>
      <c r="M262" s="25">
        <f t="shared" si="18"/>
        <v>0</v>
      </c>
      <c r="N262" s="15">
        <v>9</v>
      </c>
      <c r="O262" s="17">
        <v>10</v>
      </c>
      <c r="P262" s="44">
        <f t="shared" si="20"/>
        <v>-1</v>
      </c>
    </row>
    <row r="263" spans="1:16" ht="14.1" customHeight="1">
      <c r="A263" s="2">
        <v>132</v>
      </c>
      <c r="B263" s="2" t="str">
        <f>VLOOKUP(A263,Sheet2!$A$1:$B$114,2)</f>
        <v>Kannapolis Co</v>
      </c>
      <c r="C263" s="2">
        <v>9</v>
      </c>
      <c r="D263" s="2" t="str">
        <f>VLOOKUP(C263,Sheet1!$A$1:$B$18,2)</f>
        <v>Psychology Personnel</v>
      </c>
      <c r="E263" s="15">
        <v>4</v>
      </c>
      <c r="F263" s="17">
        <v>3</v>
      </c>
      <c r="G263" s="25">
        <f t="shared" si="17"/>
        <v>1</v>
      </c>
      <c r="H263" s="15">
        <v>0</v>
      </c>
      <c r="I263" s="17">
        <v>0</v>
      </c>
      <c r="J263" s="25">
        <f t="shared" si="19"/>
        <v>0</v>
      </c>
      <c r="K263" s="15">
        <v>0</v>
      </c>
      <c r="L263" s="17">
        <v>1</v>
      </c>
      <c r="M263" s="25">
        <f t="shared" si="18"/>
        <v>-1</v>
      </c>
      <c r="N263" s="15">
        <v>4</v>
      </c>
      <c r="O263" s="17">
        <v>4</v>
      </c>
      <c r="P263" s="44">
        <f t="shared" si="20"/>
        <v>0</v>
      </c>
    </row>
    <row r="264" spans="1:16" ht="14.1" customHeight="1">
      <c r="A264" s="2">
        <v>132</v>
      </c>
      <c r="B264" s="2" t="str">
        <f>VLOOKUP(A264,Sheet2!$A$1:$B$114,2)</f>
        <v>Kannapolis Co</v>
      </c>
      <c r="C264" s="2">
        <v>10</v>
      </c>
      <c r="D264" s="2" t="str">
        <f>VLOOKUP(C264,Sheet1!$A$1:$B$18,2)</f>
        <v>Media Cordinators and Audio Visual</v>
      </c>
      <c r="E264" s="15">
        <v>8</v>
      </c>
      <c r="F264" s="17">
        <v>9</v>
      </c>
      <c r="G264" s="25">
        <f t="shared" si="17"/>
        <v>-1</v>
      </c>
      <c r="H264" s="15">
        <v>0</v>
      </c>
      <c r="I264" s="17">
        <v>0</v>
      </c>
      <c r="J264" s="25">
        <f t="shared" si="19"/>
        <v>0</v>
      </c>
      <c r="K264" s="15">
        <v>0</v>
      </c>
      <c r="L264" s="17">
        <v>0</v>
      </c>
      <c r="M264" s="25">
        <f t="shared" si="18"/>
        <v>0</v>
      </c>
      <c r="N264" s="15">
        <v>8</v>
      </c>
      <c r="O264" s="17">
        <v>9</v>
      </c>
      <c r="P264" s="44">
        <f t="shared" si="20"/>
        <v>-1</v>
      </c>
    </row>
    <row r="265" spans="1:16" ht="14.1" customHeight="1">
      <c r="A265" s="2">
        <v>132</v>
      </c>
      <c r="B265" s="2" t="str">
        <f>VLOOKUP(A265,Sheet2!$A$1:$B$114,2)</f>
        <v>Kannapolis Co</v>
      </c>
      <c r="C265" s="2">
        <v>11</v>
      </c>
      <c r="D265" s="2" t="str">
        <f>VLOOKUP(C265,Sheet1!$A$1:$B$18,2)</f>
        <v>Consultants and Supervisors of Instructions</v>
      </c>
      <c r="E265" s="15">
        <v>2</v>
      </c>
      <c r="F265" s="17">
        <v>1</v>
      </c>
      <c r="G265" s="25">
        <f t="shared" si="17"/>
        <v>1</v>
      </c>
      <c r="H265" s="15">
        <v>0</v>
      </c>
      <c r="I265" s="17">
        <v>0</v>
      </c>
      <c r="J265" s="25">
        <f t="shared" si="19"/>
        <v>0</v>
      </c>
      <c r="K265" s="15">
        <v>2</v>
      </c>
      <c r="L265" s="17">
        <v>2</v>
      </c>
      <c r="M265" s="25">
        <f t="shared" si="18"/>
        <v>0</v>
      </c>
      <c r="N265" s="15">
        <v>4</v>
      </c>
      <c r="O265" s="17">
        <v>3</v>
      </c>
      <c r="P265" s="44">
        <f t="shared" si="20"/>
        <v>1</v>
      </c>
    </row>
    <row r="266" spans="1:16" ht="14.1" customHeight="1">
      <c r="A266" s="2">
        <v>132</v>
      </c>
      <c r="B266" s="2" t="str">
        <f>VLOOKUP(A266,Sheet2!$A$1:$B$114,2)</f>
        <v>Kannapolis Co</v>
      </c>
      <c r="C266" s="2">
        <v>12</v>
      </c>
      <c r="D266" s="2" t="str">
        <f>VLOOKUP(C266,Sheet1!$A$1:$B$18,2)</f>
        <v>Other Professional Staff</v>
      </c>
      <c r="E266" s="15">
        <v>15</v>
      </c>
      <c r="F266" s="17">
        <v>15</v>
      </c>
      <c r="G266" s="25">
        <f t="shared" si="17"/>
        <v>0</v>
      </c>
      <c r="H266" s="15">
        <v>4</v>
      </c>
      <c r="I266" s="17">
        <v>3</v>
      </c>
      <c r="J266" s="25">
        <f t="shared" si="19"/>
        <v>1</v>
      </c>
      <c r="K266" s="15">
        <v>7</v>
      </c>
      <c r="L266" s="17">
        <v>7</v>
      </c>
      <c r="M266" s="25">
        <f t="shared" si="18"/>
        <v>0</v>
      </c>
      <c r="N266" s="15">
        <v>26</v>
      </c>
      <c r="O266" s="17">
        <v>25</v>
      </c>
      <c r="P266" s="44">
        <f t="shared" si="20"/>
        <v>1</v>
      </c>
    </row>
    <row r="267" spans="1:16" ht="14.1" customHeight="1">
      <c r="A267" s="2">
        <v>132</v>
      </c>
      <c r="B267" s="2" t="str">
        <f>VLOOKUP(A267,Sheet2!$A$1:$B$114,2)</f>
        <v>Kannapolis Co</v>
      </c>
      <c r="C267" s="2">
        <v>13</v>
      </c>
      <c r="D267" s="2" t="str">
        <f>VLOOKUP(C267,Sheet1!$A$1:$B$18,2)</f>
        <v>Teacher Assistants</v>
      </c>
      <c r="E267" s="15">
        <v>58</v>
      </c>
      <c r="F267" s="17">
        <v>90</v>
      </c>
      <c r="G267" s="25">
        <f t="shared" si="17"/>
        <v>-32</v>
      </c>
      <c r="H267" s="15">
        <v>32</v>
      </c>
      <c r="I267" s="17">
        <v>35</v>
      </c>
      <c r="J267" s="25">
        <f t="shared" si="19"/>
        <v>-3</v>
      </c>
      <c r="K267" s="15">
        <v>26</v>
      </c>
      <c r="L267" s="17">
        <v>27</v>
      </c>
      <c r="M267" s="25">
        <f t="shared" si="18"/>
        <v>-1</v>
      </c>
      <c r="N267" s="15">
        <v>116</v>
      </c>
      <c r="O267" s="17">
        <v>152</v>
      </c>
      <c r="P267" s="44">
        <f t="shared" si="20"/>
        <v>-36</v>
      </c>
    </row>
    <row r="268" spans="1:16" ht="14.1" customHeight="1">
      <c r="A268" s="2">
        <v>132</v>
      </c>
      <c r="B268" s="2" t="str">
        <f>VLOOKUP(A268,Sheet2!$A$1:$B$114,2)</f>
        <v>Kannapolis Co</v>
      </c>
      <c r="C268" s="2">
        <v>14</v>
      </c>
      <c r="D268" s="2" t="str">
        <f>VLOOKUP(C268,Sheet1!$A$1:$B$18,2)</f>
        <v>Technicians</v>
      </c>
      <c r="E268" s="15">
        <v>3</v>
      </c>
      <c r="F268" s="17">
        <v>3</v>
      </c>
      <c r="G268" s="25">
        <f t="shared" si="17"/>
        <v>0</v>
      </c>
      <c r="H268" s="15">
        <v>0</v>
      </c>
      <c r="I268" s="17">
        <v>0</v>
      </c>
      <c r="J268" s="25">
        <f t="shared" si="19"/>
        <v>0</v>
      </c>
      <c r="K268" s="15">
        <v>5</v>
      </c>
      <c r="L268" s="17">
        <v>5</v>
      </c>
      <c r="M268" s="25">
        <f t="shared" si="18"/>
        <v>0</v>
      </c>
      <c r="N268" s="15">
        <v>8</v>
      </c>
      <c r="O268" s="17">
        <v>8</v>
      </c>
      <c r="P268" s="44">
        <f t="shared" si="20"/>
        <v>0</v>
      </c>
    </row>
    <row r="269" spans="1:16" ht="14.1" customHeight="1">
      <c r="A269" s="2">
        <v>132</v>
      </c>
      <c r="B269" s="2" t="str">
        <f>VLOOKUP(A269,Sheet2!$A$1:$B$114,2)</f>
        <v>Kannapolis Co</v>
      </c>
      <c r="C269" s="2">
        <v>15</v>
      </c>
      <c r="D269" s="2" t="str">
        <f>VLOOKUP(C269,Sheet1!$A$1:$B$18,2)</f>
        <v>Clerks/Secretaries</v>
      </c>
      <c r="E269" s="15">
        <v>17</v>
      </c>
      <c r="F269" s="17">
        <v>34</v>
      </c>
      <c r="G269" s="25">
        <f t="shared" si="17"/>
        <v>-17</v>
      </c>
      <c r="H269" s="15">
        <v>20</v>
      </c>
      <c r="I269" s="17">
        <v>1</v>
      </c>
      <c r="J269" s="25">
        <f t="shared" si="19"/>
        <v>19</v>
      </c>
      <c r="K269" s="15">
        <v>5</v>
      </c>
      <c r="L269" s="17">
        <v>7</v>
      </c>
      <c r="M269" s="25">
        <f t="shared" si="18"/>
        <v>-2</v>
      </c>
      <c r="N269" s="15">
        <v>42</v>
      </c>
      <c r="O269" s="17">
        <v>42</v>
      </c>
      <c r="P269" s="44">
        <f t="shared" si="20"/>
        <v>0</v>
      </c>
    </row>
    <row r="270" spans="1:16" ht="14.1" customHeight="1">
      <c r="A270" s="2">
        <v>132</v>
      </c>
      <c r="B270" s="2" t="str">
        <f>VLOOKUP(A270,Sheet2!$A$1:$B$114,2)</f>
        <v>Kannapolis Co</v>
      </c>
      <c r="C270" s="2">
        <v>16</v>
      </c>
      <c r="D270" s="2" t="str">
        <f>VLOOKUP(C270,Sheet1!$A$1:$B$18,2)</f>
        <v>Service Workers</v>
      </c>
      <c r="E270" s="15">
        <v>10</v>
      </c>
      <c r="F270" s="17">
        <v>24</v>
      </c>
      <c r="G270" s="25">
        <f t="shared" si="17"/>
        <v>-14</v>
      </c>
      <c r="H270" s="15">
        <v>24</v>
      </c>
      <c r="I270" s="17">
        <v>3</v>
      </c>
      <c r="J270" s="25">
        <f t="shared" si="19"/>
        <v>21</v>
      </c>
      <c r="K270" s="15">
        <v>39</v>
      </c>
      <c r="L270" s="17">
        <v>42</v>
      </c>
      <c r="M270" s="25">
        <f t="shared" si="18"/>
        <v>-3</v>
      </c>
      <c r="N270" s="15">
        <v>73</v>
      </c>
      <c r="O270" s="17">
        <v>69</v>
      </c>
      <c r="P270" s="44">
        <f t="shared" si="20"/>
        <v>4</v>
      </c>
    </row>
    <row r="271" spans="1:16" ht="17.100000000000001" customHeight="1">
      <c r="A271" s="2">
        <v>132</v>
      </c>
      <c r="B271" s="2" t="str">
        <f>VLOOKUP(A271,Sheet2!$A$1:$B$114,2)</f>
        <v>Kannapolis Co</v>
      </c>
      <c r="C271" s="2">
        <v>17</v>
      </c>
      <c r="D271" s="2" t="str">
        <f>VLOOKUP(C271,Sheet1!$A$1:$B$18,2)</f>
        <v>Skilled Crafts</v>
      </c>
      <c r="E271" s="15">
        <v>0</v>
      </c>
      <c r="F271" s="17">
        <v>0</v>
      </c>
      <c r="G271" s="25">
        <f t="shared" si="17"/>
        <v>0</v>
      </c>
      <c r="H271" s="15">
        <v>0</v>
      </c>
      <c r="I271" s="17">
        <v>0</v>
      </c>
      <c r="J271" s="25">
        <f t="shared" si="19"/>
        <v>0</v>
      </c>
      <c r="K271" s="15">
        <v>0</v>
      </c>
      <c r="L271" s="17">
        <v>0</v>
      </c>
      <c r="M271" s="25">
        <f t="shared" si="18"/>
        <v>0</v>
      </c>
      <c r="N271" s="15">
        <v>0</v>
      </c>
      <c r="O271" s="17">
        <v>0</v>
      </c>
      <c r="P271" s="44">
        <f t="shared" si="20"/>
        <v>0</v>
      </c>
    </row>
    <row r="272" spans="1:16" ht="17.100000000000001" customHeight="1">
      <c r="A272" s="2">
        <v>132</v>
      </c>
      <c r="B272" s="2" t="str">
        <f>VLOOKUP(A272,Sheet2!$A$1:$B$114,2)</f>
        <v>Kannapolis Co</v>
      </c>
      <c r="C272" s="2">
        <v>18</v>
      </c>
      <c r="D272" s="2" t="str">
        <f>VLOOKUP(C272,Sheet1!$A$1:$B$18,2)</f>
        <v>Laborers Unskilled</v>
      </c>
      <c r="E272" s="15">
        <v>0</v>
      </c>
      <c r="F272" s="17">
        <v>0</v>
      </c>
      <c r="G272" s="25">
        <f t="shared" si="17"/>
        <v>0</v>
      </c>
      <c r="H272" s="15">
        <v>0</v>
      </c>
      <c r="I272" s="17">
        <v>0</v>
      </c>
      <c r="J272" s="25">
        <f t="shared" si="19"/>
        <v>0</v>
      </c>
      <c r="K272" s="15">
        <v>0</v>
      </c>
      <c r="L272" s="17">
        <v>0</v>
      </c>
      <c r="M272" s="25">
        <f t="shared" si="18"/>
        <v>0</v>
      </c>
      <c r="N272" s="15">
        <v>0</v>
      </c>
      <c r="O272" s="17">
        <v>0</v>
      </c>
      <c r="P272" s="44">
        <f t="shared" si="20"/>
        <v>0</v>
      </c>
    </row>
    <row r="273" spans="1:16" ht="14.1" customHeight="1">
      <c r="A273" s="2">
        <v>140</v>
      </c>
      <c r="B273" s="2" t="str">
        <f>VLOOKUP(A273,Sheet2!$A$1:$B$114,2)</f>
        <v>Caldwell Co</v>
      </c>
      <c r="C273" s="2">
        <v>1</v>
      </c>
      <c r="D273" s="2" t="str">
        <f>VLOOKUP(C273,Sheet1!$A$1:$B$18,2)</f>
        <v>Officials, Administrators, Managers</v>
      </c>
      <c r="E273" s="15">
        <v>12</v>
      </c>
      <c r="F273" s="17">
        <v>11</v>
      </c>
      <c r="G273" s="25">
        <f t="shared" si="17"/>
        <v>1</v>
      </c>
      <c r="H273" s="15">
        <v>4</v>
      </c>
      <c r="I273" s="17">
        <v>6</v>
      </c>
      <c r="J273" s="25">
        <f t="shared" si="19"/>
        <v>-2</v>
      </c>
      <c r="K273" s="15">
        <v>10</v>
      </c>
      <c r="L273" s="17">
        <v>12</v>
      </c>
      <c r="M273" s="25">
        <f t="shared" si="18"/>
        <v>-2</v>
      </c>
      <c r="N273" s="15">
        <v>26</v>
      </c>
      <c r="O273" s="17">
        <v>29</v>
      </c>
      <c r="P273" s="44">
        <f t="shared" si="20"/>
        <v>-3</v>
      </c>
    </row>
    <row r="274" spans="1:16" ht="14.1" customHeight="1">
      <c r="A274" s="2">
        <v>140</v>
      </c>
      <c r="B274" s="2" t="str">
        <f>VLOOKUP(A274,Sheet2!$A$1:$B$114,2)</f>
        <v>Caldwell Co</v>
      </c>
      <c r="C274" s="2">
        <v>2</v>
      </c>
      <c r="D274" s="2" t="str">
        <f>VLOOKUP(C274,Sheet1!$A$1:$B$18,2)</f>
        <v>Principals</v>
      </c>
      <c r="E274" s="15">
        <v>26</v>
      </c>
      <c r="F274" s="17">
        <v>18</v>
      </c>
      <c r="G274" s="25">
        <f t="shared" si="17"/>
        <v>8</v>
      </c>
      <c r="H274" s="15">
        <v>0</v>
      </c>
      <c r="I274" s="17">
        <v>8</v>
      </c>
      <c r="J274" s="25">
        <f t="shared" si="19"/>
        <v>-8</v>
      </c>
      <c r="K274" s="15">
        <v>0</v>
      </c>
      <c r="L274" s="17">
        <v>0</v>
      </c>
      <c r="M274" s="25">
        <f t="shared" si="18"/>
        <v>0</v>
      </c>
      <c r="N274" s="15">
        <v>26</v>
      </c>
      <c r="O274" s="17">
        <v>26</v>
      </c>
      <c r="P274" s="44">
        <f t="shared" si="20"/>
        <v>0</v>
      </c>
    </row>
    <row r="275" spans="1:16" ht="14.1" customHeight="1">
      <c r="A275" s="2">
        <v>140</v>
      </c>
      <c r="B275" s="2" t="str">
        <f>VLOOKUP(A275,Sheet2!$A$1:$B$114,2)</f>
        <v>Caldwell Co</v>
      </c>
      <c r="C275" s="2">
        <v>3</v>
      </c>
      <c r="D275" s="2" t="str">
        <f>VLOOKUP(C275,Sheet1!$A$1:$B$18,2)</f>
        <v>Assistant Principals, Teaching</v>
      </c>
      <c r="E275" s="15">
        <v>0</v>
      </c>
      <c r="F275" s="17">
        <v>0</v>
      </c>
      <c r="G275" s="25">
        <f t="shared" si="17"/>
        <v>0</v>
      </c>
      <c r="H275" s="15">
        <v>0</v>
      </c>
      <c r="I275" s="17">
        <v>0</v>
      </c>
      <c r="J275" s="25">
        <f t="shared" si="19"/>
        <v>0</v>
      </c>
      <c r="K275" s="15">
        <v>0</v>
      </c>
      <c r="L275" s="17">
        <v>0</v>
      </c>
      <c r="M275" s="25">
        <f t="shared" si="18"/>
        <v>0</v>
      </c>
      <c r="N275" s="15">
        <v>0</v>
      </c>
      <c r="O275" s="17">
        <v>0</v>
      </c>
      <c r="P275" s="44">
        <f t="shared" si="20"/>
        <v>0</v>
      </c>
    </row>
    <row r="276" spans="1:16" ht="14.1" customHeight="1">
      <c r="A276" s="2">
        <v>140</v>
      </c>
      <c r="B276" s="2" t="str">
        <f>VLOOKUP(A276,Sheet2!$A$1:$B$114,2)</f>
        <v>Caldwell Co</v>
      </c>
      <c r="C276" s="2">
        <v>4</v>
      </c>
      <c r="D276" s="2" t="str">
        <f>VLOOKUP(C276,Sheet1!$A$1:$B$18,2)</f>
        <v>Assistant Principals, Non-Teaching</v>
      </c>
      <c r="E276" s="15">
        <v>12</v>
      </c>
      <c r="F276" s="17">
        <v>7</v>
      </c>
      <c r="G276" s="25">
        <f t="shared" si="17"/>
        <v>5</v>
      </c>
      <c r="H276" s="15">
        <v>4</v>
      </c>
      <c r="I276" s="17">
        <v>11</v>
      </c>
      <c r="J276" s="25">
        <f t="shared" si="19"/>
        <v>-7</v>
      </c>
      <c r="K276" s="15">
        <v>0</v>
      </c>
      <c r="L276" s="17">
        <v>1</v>
      </c>
      <c r="M276" s="25">
        <f t="shared" si="18"/>
        <v>-1</v>
      </c>
      <c r="N276" s="15">
        <v>16</v>
      </c>
      <c r="O276" s="17">
        <v>19</v>
      </c>
      <c r="P276" s="44">
        <f t="shared" si="20"/>
        <v>-3</v>
      </c>
    </row>
    <row r="277" spans="1:16" ht="14.1" customHeight="1">
      <c r="A277" s="2">
        <v>140</v>
      </c>
      <c r="B277" s="2" t="str">
        <f>VLOOKUP(A277,Sheet2!$A$1:$B$114,2)</f>
        <v>Caldwell Co</v>
      </c>
      <c r="C277" s="2">
        <v>5</v>
      </c>
      <c r="D277" s="2" t="str">
        <f>VLOOKUP(C277,Sheet1!$A$1:$B$18,2)</f>
        <v>Elementry Teachers</v>
      </c>
      <c r="E277" s="15">
        <v>359</v>
      </c>
      <c r="F277" s="17">
        <v>374</v>
      </c>
      <c r="G277" s="25">
        <f t="shared" si="17"/>
        <v>-15</v>
      </c>
      <c r="H277" s="15">
        <v>41</v>
      </c>
      <c r="I277" s="17">
        <v>40</v>
      </c>
      <c r="J277" s="25">
        <f t="shared" si="19"/>
        <v>1</v>
      </c>
      <c r="K277" s="15">
        <v>4</v>
      </c>
      <c r="L277" s="17">
        <v>8</v>
      </c>
      <c r="M277" s="25">
        <f t="shared" si="18"/>
        <v>-4</v>
      </c>
      <c r="N277" s="15">
        <v>404</v>
      </c>
      <c r="O277" s="17">
        <v>422</v>
      </c>
      <c r="P277" s="44">
        <f t="shared" si="20"/>
        <v>-18</v>
      </c>
    </row>
    <row r="278" spans="1:16" ht="14.1" customHeight="1">
      <c r="A278" s="2">
        <v>140</v>
      </c>
      <c r="B278" s="2" t="str">
        <f>VLOOKUP(A278,Sheet2!$A$1:$B$114,2)</f>
        <v>Caldwell Co</v>
      </c>
      <c r="C278" s="2">
        <v>6</v>
      </c>
      <c r="D278" s="2" t="str">
        <f>VLOOKUP(C278,Sheet1!$A$1:$B$18,2)</f>
        <v>Secondary Teachers</v>
      </c>
      <c r="E278" s="15">
        <v>192</v>
      </c>
      <c r="F278" s="17">
        <v>193</v>
      </c>
      <c r="G278" s="25">
        <f t="shared" si="17"/>
        <v>-1</v>
      </c>
      <c r="H278" s="15">
        <v>2</v>
      </c>
      <c r="I278" s="17">
        <v>3</v>
      </c>
      <c r="J278" s="25">
        <f t="shared" si="19"/>
        <v>-1</v>
      </c>
      <c r="K278" s="15">
        <v>2</v>
      </c>
      <c r="L278" s="17">
        <v>5</v>
      </c>
      <c r="M278" s="25">
        <f t="shared" si="18"/>
        <v>-3</v>
      </c>
      <c r="N278" s="15">
        <v>196</v>
      </c>
      <c r="O278" s="17">
        <v>201</v>
      </c>
      <c r="P278" s="44">
        <f t="shared" si="20"/>
        <v>-5</v>
      </c>
    </row>
    <row r="279" spans="1:16" ht="14.1" customHeight="1">
      <c r="A279" s="2">
        <v>140</v>
      </c>
      <c r="B279" s="2" t="str">
        <f>VLOOKUP(A279,Sheet2!$A$1:$B$114,2)</f>
        <v>Caldwell Co</v>
      </c>
      <c r="C279" s="2">
        <v>7</v>
      </c>
      <c r="D279" s="2" t="str">
        <f>VLOOKUP(C279,Sheet1!$A$1:$B$18,2)</f>
        <v>Other Teachers</v>
      </c>
      <c r="E279" s="15">
        <v>192</v>
      </c>
      <c r="F279" s="17">
        <v>195</v>
      </c>
      <c r="G279" s="25">
        <f t="shared" si="17"/>
        <v>-3</v>
      </c>
      <c r="H279" s="15">
        <v>30</v>
      </c>
      <c r="I279" s="17">
        <v>38</v>
      </c>
      <c r="J279" s="25">
        <f t="shared" si="19"/>
        <v>-8</v>
      </c>
      <c r="K279" s="15">
        <v>3</v>
      </c>
      <c r="L279" s="17">
        <v>9</v>
      </c>
      <c r="M279" s="25">
        <f t="shared" si="18"/>
        <v>-6</v>
      </c>
      <c r="N279" s="15">
        <v>225</v>
      </c>
      <c r="O279" s="17">
        <v>242</v>
      </c>
      <c r="P279" s="44">
        <f t="shared" si="20"/>
        <v>-17</v>
      </c>
    </row>
    <row r="280" spans="1:16" ht="14.1" customHeight="1">
      <c r="A280" s="2">
        <v>140</v>
      </c>
      <c r="B280" s="2" t="str">
        <f>VLOOKUP(A280,Sheet2!$A$1:$B$114,2)</f>
        <v>Caldwell Co</v>
      </c>
      <c r="C280" s="2">
        <v>8</v>
      </c>
      <c r="D280" s="2" t="str">
        <f>VLOOKUP(C280,Sheet1!$A$1:$B$18,2)</f>
        <v>Guidence Personnel</v>
      </c>
      <c r="E280" s="15">
        <v>31</v>
      </c>
      <c r="F280" s="17">
        <v>38</v>
      </c>
      <c r="G280" s="25">
        <f t="shared" si="17"/>
        <v>-7</v>
      </c>
      <c r="H280" s="15">
        <v>4</v>
      </c>
      <c r="I280" s="17">
        <v>0</v>
      </c>
      <c r="J280" s="25">
        <f t="shared" si="19"/>
        <v>4</v>
      </c>
      <c r="K280" s="15">
        <v>1</v>
      </c>
      <c r="L280" s="17">
        <v>1</v>
      </c>
      <c r="M280" s="25">
        <f t="shared" si="18"/>
        <v>0</v>
      </c>
      <c r="N280" s="15">
        <v>36</v>
      </c>
      <c r="O280" s="17">
        <v>39</v>
      </c>
      <c r="P280" s="44">
        <f t="shared" si="20"/>
        <v>-3</v>
      </c>
    </row>
    <row r="281" spans="1:16" ht="14.1" customHeight="1">
      <c r="A281" s="2">
        <v>140</v>
      </c>
      <c r="B281" s="2" t="str">
        <f>VLOOKUP(A281,Sheet2!$A$1:$B$114,2)</f>
        <v>Caldwell Co</v>
      </c>
      <c r="C281" s="2">
        <v>9</v>
      </c>
      <c r="D281" s="2" t="str">
        <f>VLOOKUP(C281,Sheet1!$A$1:$B$18,2)</f>
        <v>Psychology Personnel</v>
      </c>
      <c r="E281" s="15">
        <v>2</v>
      </c>
      <c r="F281" s="17">
        <v>4</v>
      </c>
      <c r="G281" s="25">
        <f t="shared" si="17"/>
        <v>-2</v>
      </c>
      <c r="H281" s="15">
        <v>0</v>
      </c>
      <c r="I281" s="17">
        <v>0</v>
      </c>
      <c r="J281" s="25">
        <f t="shared" si="19"/>
        <v>0</v>
      </c>
      <c r="K281" s="15">
        <v>1</v>
      </c>
      <c r="L281" s="17">
        <v>0</v>
      </c>
      <c r="M281" s="25">
        <f t="shared" si="18"/>
        <v>1</v>
      </c>
      <c r="N281" s="15">
        <v>3</v>
      </c>
      <c r="O281" s="17">
        <v>4</v>
      </c>
      <c r="P281" s="44">
        <f t="shared" si="20"/>
        <v>-1</v>
      </c>
    </row>
    <row r="282" spans="1:16" ht="14.1" customHeight="1">
      <c r="A282" s="2">
        <v>140</v>
      </c>
      <c r="B282" s="2" t="str">
        <f>VLOOKUP(A282,Sheet2!$A$1:$B$114,2)</f>
        <v>Caldwell Co</v>
      </c>
      <c r="C282" s="2">
        <v>10</v>
      </c>
      <c r="D282" s="2" t="str">
        <f>VLOOKUP(C282,Sheet1!$A$1:$B$18,2)</f>
        <v>Media Cordinators and Audio Visual</v>
      </c>
      <c r="E282" s="15">
        <v>18</v>
      </c>
      <c r="F282" s="17">
        <v>20</v>
      </c>
      <c r="G282" s="25">
        <f t="shared" si="17"/>
        <v>-2</v>
      </c>
      <c r="H282" s="15">
        <v>0</v>
      </c>
      <c r="I282" s="17">
        <v>0</v>
      </c>
      <c r="J282" s="25">
        <f t="shared" si="19"/>
        <v>0</v>
      </c>
      <c r="K282" s="15">
        <v>0</v>
      </c>
      <c r="L282" s="17">
        <v>0</v>
      </c>
      <c r="M282" s="25">
        <f t="shared" si="18"/>
        <v>0</v>
      </c>
      <c r="N282" s="15">
        <v>18</v>
      </c>
      <c r="O282" s="17">
        <v>20</v>
      </c>
      <c r="P282" s="44">
        <f t="shared" si="20"/>
        <v>-2</v>
      </c>
    </row>
    <row r="283" spans="1:16" ht="14.1" customHeight="1">
      <c r="A283" s="2">
        <v>140</v>
      </c>
      <c r="B283" s="2" t="str">
        <f>VLOOKUP(A283,Sheet2!$A$1:$B$114,2)</f>
        <v>Caldwell Co</v>
      </c>
      <c r="C283" s="2">
        <v>11</v>
      </c>
      <c r="D283" s="2" t="str">
        <f>VLOOKUP(C283,Sheet1!$A$1:$B$18,2)</f>
        <v>Consultants and Supervisors of Instructions</v>
      </c>
      <c r="E283" s="15">
        <v>0</v>
      </c>
      <c r="F283" s="17">
        <v>0</v>
      </c>
      <c r="G283" s="25">
        <f t="shared" si="17"/>
        <v>0</v>
      </c>
      <c r="H283" s="15">
        <v>0</v>
      </c>
      <c r="I283" s="17">
        <v>0</v>
      </c>
      <c r="J283" s="25">
        <f t="shared" si="19"/>
        <v>0</v>
      </c>
      <c r="K283" s="15">
        <v>0</v>
      </c>
      <c r="L283" s="17">
        <v>0</v>
      </c>
      <c r="M283" s="25">
        <f t="shared" si="18"/>
        <v>0</v>
      </c>
      <c r="N283" s="15">
        <v>0</v>
      </c>
      <c r="O283" s="17">
        <v>0</v>
      </c>
      <c r="P283" s="44">
        <f t="shared" si="20"/>
        <v>0</v>
      </c>
    </row>
    <row r="284" spans="1:16" ht="14.1" customHeight="1">
      <c r="A284" s="2">
        <v>140</v>
      </c>
      <c r="B284" s="2" t="str">
        <f>VLOOKUP(A284,Sheet2!$A$1:$B$114,2)</f>
        <v>Caldwell Co</v>
      </c>
      <c r="C284" s="2">
        <v>12</v>
      </c>
      <c r="D284" s="2" t="str">
        <f>VLOOKUP(C284,Sheet1!$A$1:$B$18,2)</f>
        <v>Other Professional Staff</v>
      </c>
      <c r="E284" s="15">
        <v>64</v>
      </c>
      <c r="F284" s="17">
        <v>58</v>
      </c>
      <c r="G284" s="25">
        <f t="shared" si="17"/>
        <v>6</v>
      </c>
      <c r="H284" s="15">
        <v>5</v>
      </c>
      <c r="I284" s="17">
        <v>18</v>
      </c>
      <c r="J284" s="25">
        <f t="shared" si="19"/>
        <v>-13</v>
      </c>
      <c r="K284" s="15">
        <v>4</v>
      </c>
      <c r="L284" s="17">
        <v>2</v>
      </c>
      <c r="M284" s="25">
        <f t="shared" si="18"/>
        <v>2</v>
      </c>
      <c r="N284" s="15">
        <v>73</v>
      </c>
      <c r="O284" s="17">
        <v>78</v>
      </c>
      <c r="P284" s="44">
        <f t="shared" si="20"/>
        <v>-5</v>
      </c>
    </row>
    <row r="285" spans="1:16" ht="14.1" customHeight="1">
      <c r="A285" s="2">
        <v>140</v>
      </c>
      <c r="B285" s="2" t="str">
        <f>VLOOKUP(A285,Sheet2!$A$1:$B$114,2)</f>
        <v>Caldwell Co</v>
      </c>
      <c r="C285" s="2">
        <v>13</v>
      </c>
      <c r="D285" s="2" t="str">
        <f>VLOOKUP(C285,Sheet1!$A$1:$B$18,2)</f>
        <v>Teacher Assistants</v>
      </c>
      <c r="E285" s="15">
        <v>145</v>
      </c>
      <c r="F285" s="17">
        <v>188</v>
      </c>
      <c r="G285" s="25">
        <f t="shared" si="17"/>
        <v>-43</v>
      </c>
      <c r="H285" s="15">
        <v>100</v>
      </c>
      <c r="I285" s="17">
        <v>77</v>
      </c>
      <c r="J285" s="25">
        <f t="shared" si="19"/>
        <v>23</v>
      </c>
      <c r="K285" s="15">
        <v>36</v>
      </c>
      <c r="L285" s="17">
        <v>45</v>
      </c>
      <c r="M285" s="25">
        <f t="shared" si="18"/>
        <v>-9</v>
      </c>
      <c r="N285" s="15">
        <v>281</v>
      </c>
      <c r="O285" s="17">
        <v>310</v>
      </c>
      <c r="P285" s="44">
        <f t="shared" si="20"/>
        <v>-29</v>
      </c>
    </row>
    <row r="286" spans="1:16" ht="14.1" customHeight="1">
      <c r="A286" s="2">
        <v>140</v>
      </c>
      <c r="B286" s="2" t="str">
        <f>VLOOKUP(A286,Sheet2!$A$1:$B$114,2)</f>
        <v>Caldwell Co</v>
      </c>
      <c r="C286" s="2">
        <v>14</v>
      </c>
      <c r="D286" s="2" t="str">
        <f>VLOOKUP(C286,Sheet1!$A$1:$B$18,2)</f>
        <v>Technicians</v>
      </c>
      <c r="E286" s="15">
        <v>7</v>
      </c>
      <c r="F286" s="17">
        <v>3</v>
      </c>
      <c r="G286" s="25">
        <f t="shared" si="17"/>
        <v>4</v>
      </c>
      <c r="H286" s="15">
        <v>0</v>
      </c>
      <c r="I286" s="17">
        <v>0</v>
      </c>
      <c r="J286" s="25">
        <f t="shared" si="19"/>
        <v>0</v>
      </c>
      <c r="K286" s="15">
        <v>0</v>
      </c>
      <c r="L286" s="17">
        <v>5</v>
      </c>
      <c r="M286" s="25">
        <f t="shared" si="18"/>
        <v>-5</v>
      </c>
      <c r="N286" s="15">
        <v>7</v>
      </c>
      <c r="O286" s="17">
        <v>8</v>
      </c>
      <c r="P286" s="44">
        <f t="shared" si="20"/>
        <v>-1</v>
      </c>
    </row>
    <row r="287" spans="1:16" ht="14.1" customHeight="1">
      <c r="A287" s="2">
        <v>140</v>
      </c>
      <c r="B287" s="2" t="str">
        <f>VLOOKUP(A287,Sheet2!$A$1:$B$114,2)</f>
        <v>Caldwell Co</v>
      </c>
      <c r="C287" s="2">
        <v>15</v>
      </c>
      <c r="D287" s="2" t="str">
        <f>VLOOKUP(C287,Sheet1!$A$1:$B$18,2)</f>
        <v>Clerks/Secretaries</v>
      </c>
      <c r="E287" s="15">
        <v>27</v>
      </c>
      <c r="F287" s="17">
        <v>14</v>
      </c>
      <c r="G287" s="25">
        <f t="shared" si="17"/>
        <v>13</v>
      </c>
      <c r="H287" s="15">
        <v>20</v>
      </c>
      <c r="I287" s="17">
        <v>35</v>
      </c>
      <c r="J287" s="25">
        <f t="shared" si="19"/>
        <v>-15</v>
      </c>
      <c r="K287" s="15">
        <v>38</v>
      </c>
      <c r="L287" s="17">
        <v>39</v>
      </c>
      <c r="M287" s="25">
        <f t="shared" si="18"/>
        <v>-1</v>
      </c>
      <c r="N287" s="15">
        <v>85</v>
      </c>
      <c r="O287" s="17">
        <v>88</v>
      </c>
      <c r="P287" s="44">
        <f t="shared" si="20"/>
        <v>-3</v>
      </c>
    </row>
    <row r="288" spans="1:16" ht="14.1" customHeight="1">
      <c r="A288" s="2">
        <v>140</v>
      </c>
      <c r="B288" s="2" t="str">
        <f>VLOOKUP(A288,Sheet2!$A$1:$B$114,2)</f>
        <v>Caldwell Co</v>
      </c>
      <c r="C288" s="2">
        <v>16</v>
      </c>
      <c r="D288" s="2" t="str">
        <f>VLOOKUP(C288,Sheet1!$A$1:$B$18,2)</f>
        <v>Service Workers</v>
      </c>
      <c r="E288" s="15">
        <v>48</v>
      </c>
      <c r="F288" s="17">
        <v>10</v>
      </c>
      <c r="G288" s="25">
        <f t="shared" si="17"/>
        <v>38</v>
      </c>
      <c r="H288" s="15">
        <v>0</v>
      </c>
      <c r="I288" s="17">
        <v>22</v>
      </c>
      <c r="J288" s="25">
        <f t="shared" si="19"/>
        <v>-22</v>
      </c>
      <c r="K288" s="15">
        <v>87</v>
      </c>
      <c r="L288" s="17">
        <v>127</v>
      </c>
      <c r="M288" s="25">
        <f t="shared" si="18"/>
        <v>-40</v>
      </c>
      <c r="N288" s="15">
        <v>135</v>
      </c>
      <c r="O288" s="17">
        <v>159</v>
      </c>
      <c r="P288" s="44">
        <f t="shared" si="20"/>
        <v>-24</v>
      </c>
    </row>
    <row r="289" spans="1:16" ht="14.1" customHeight="1">
      <c r="A289" s="2">
        <v>140</v>
      </c>
      <c r="B289" s="2" t="str">
        <f>VLOOKUP(A289,Sheet2!$A$1:$B$114,2)</f>
        <v>Caldwell Co</v>
      </c>
      <c r="C289" s="2">
        <v>17</v>
      </c>
      <c r="D289" s="2" t="str">
        <f>VLOOKUP(C289,Sheet1!$A$1:$B$18,2)</f>
        <v>Skilled Crafts</v>
      </c>
      <c r="E289" s="15">
        <v>6</v>
      </c>
      <c r="F289" s="17">
        <v>6</v>
      </c>
      <c r="G289" s="25">
        <f t="shared" si="17"/>
        <v>0</v>
      </c>
      <c r="H289" s="15">
        <v>0</v>
      </c>
      <c r="I289" s="17">
        <v>0</v>
      </c>
      <c r="J289" s="25">
        <f t="shared" si="19"/>
        <v>0</v>
      </c>
      <c r="K289" s="15">
        <v>14</v>
      </c>
      <c r="L289" s="17">
        <v>13</v>
      </c>
      <c r="M289" s="25">
        <f t="shared" si="18"/>
        <v>1</v>
      </c>
      <c r="N289" s="15">
        <v>20</v>
      </c>
      <c r="O289" s="17">
        <v>19</v>
      </c>
      <c r="P289" s="44">
        <f t="shared" si="20"/>
        <v>1</v>
      </c>
    </row>
    <row r="290" spans="1:16" ht="14.1" customHeight="1">
      <c r="A290" s="2">
        <v>140</v>
      </c>
      <c r="B290" s="2" t="str">
        <f>VLOOKUP(A290,Sheet2!$A$1:$B$114,2)</f>
        <v>Caldwell Co</v>
      </c>
      <c r="C290" s="2">
        <v>18</v>
      </c>
      <c r="D290" s="2" t="str">
        <f>VLOOKUP(C290,Sheet1!$A$1:$B$18,2)</f>
        <v>Laborers Unskilled</v>
      </c>
      <c r="E290" s="15">
        <v>0</v>
      </c>
      <c r="F290" s="17">
        <v>0</v>
      </c>
      <c r="G290" s="25">
        <f t="shared" si="17"/>
        <v>0</v>
      </c>
      <c r="H290" s="15">
        <v>0</v>
      </c>
      <c r="I290" s="17">
        <v>0</v>
      </c>
      <c r="J290" s="25">
        <f t="shared" si="19"/>
        <v>0</v>
      </c>
      <c r="K290" s="15">
        <v>1</v>
      </c>
      <c r="L290" s="17">
        <v>1</v>
      </c>
      <c r="M290" s="25">
        <f t="shared" si="18"/>
        <v>0</v>
      </c>
      <c r="N290" s="15">
        <v>1</v>
      </c>
      <c r="O290" s="17">
        <v>1</v>
      </c>
      <c r="P290" s="44">
        <f t="shared" si="20"/>
        <v>0</v>
      </c>
    </row>
    <row r="291" spans="1:16" ht="14.1" customHeight="1">
      <c r="A291" s="2">
        <v>150</v>
      </c>
      <c r="B291" s="2" t="str">
        <f>VLOOKUP(A291,Sheet2!$A$1:$B$114,2)</f>
        <v>Camden Co</v>
      </c>
      <c r="C291" s="2">
        <v>1</v>
      </c>
      <c r="D291" s="2" t="str">
        <f>VLOOKUP(C291,Sheet1!$A$1:$B$18,2)</f>
        <v>Officials, Administrators, Managers</v>
      </c>
      <c r="E291" s="15">
        <v>5</v>
      </c>
      <c r="F291" s="17">
        <v>5</v>
      </c>
      <c r="G291" s="25">
        <f t="shared" si="17"/>
        <v>0</v>
      </c>
      <c r="H291" s="15">
        <v>0</v>
      </c>
      <c r="I291" s="17">
        <v>0</v>
      </c>
      <c r="J291" s="25">
        <f t="shared" si="19"/>
        <v>0</v>
      </c>
      <c r="K291" s="15">
        <v>2</v>
      </c>
      <c r="L291" s="17">
        <v>2</v>
      </c>
      <c r="M291" s="25">
        <f t="shared" si="18"/>
        <v>0</v>
      </c>
      <c r="N291" s="15">
        <v>7</v>
      </c>
      <c r="O291" s="17">
        <v>7</v>
      </c>
      <c r="P291" s="44">
        <f t="shared" si="20"/>
        <v>0</v>
      </c>
    </row>
    <row r="292" spans="1:16" ht="14.1" customHeight="1">
      <c r="A292" s="2">
        <v>150</v>
      </c>
      <c r="B292" s="2" t="str">
        <f>VLOOKUP(A292,Sheet2!$A$1:$B$114,2)</f>
        <v>Camden Co</v>
      </c>
      <c r="C292" s="2">
        <v>2</v>
      </c>
      <c r="D292" s="2" t="str">
        <f>VLOOKUP(C292,Sheet1!$A$1:$B$18,2)</f>
        <v>Principals</v>
      </c>
      <c r="E292" s="15">
        <v>5</v>
      </c>
      <c r="F292" s="17">
        <v>5</v>
      </c>
      <c r="G292" s="25">
        <f t="shared" si="17"/>
        <v>0</v>
      </c>
      <c r="H292" s="15">
        <v>0</v>
      </c>
      <c r="I292" s="17">
        <v>0</v>
      </c>
      <c r="J292" s="25">
        <f t="shared" si="19"/>
        <v>0</v>
      </c>
      <c r="K292" s="15">
        <v>0</v>
      </c>
      <c r="L292" s="17">
        <v>0</v>
      </c>
      <c r="M292" s="25">
        <f t="shared" si="18"/>
        <v>0</v>
      </c>
      <c r="N292" s="15">
        <v>5</v>
      </c>
      <c r="O292" s="17">
        <v>5</v>
      </c>
      <c r="P292" s="44">
        <f t="shared" si="20"/>
        <v>0</v>
      </c>
    </row>
    <row r="293" spans="1:16" ht="14.1" customHeight="1">
      <c r="A293" s="2">
        <v>150</v>
      </c>
      <c r="B293" s="2" t="str">
        <f>VLOOKUP(A293,Sheet2!$A$1:$B$114,2)</f>
        <v>Camden Co</v>
      </c>
      <c r="C293" s="2">
        <v>3</v>
      </c>
      <c r="D293" s="2" t="str">
        <f>VLOOKUP(C293,Sheet1!$A$1:$B$18,2)</f>
        <v>Assistant Principals, Teaching</v>
      </c>
      <c r="E293" s="15">
        <v>0</v>
      </c>
      <c r="F293" s="17">
        <v>3</v>
      </c>
      <c r="G293" s="25">
        <f t="shared" si="17"/>
        <v>-3</v>
      </c>
      <c r="H293" s="15">
        <v>0</v>
      </c>
      <c r="I293" s="17">
        <v>0</v>
      </c>
      <c r="J293" s="25">
        <f t="shared" si="19"/>
        <v>0</v>
      </c>
      <c r="K293" s="15">
        <v>0</v>
      </c>
      <c r="L293" s="17">
        <v>0</v>
      </c>
      <c r="M293" s="25">
        <f t="shared" si="18"/>
        <v>0</v>
      </c>
      <c r="N293" s="15">
        <v>0</v>
      </c>
      <c r="O293" s="17">
        <v>3</v>
      </c>
      <c r="P293" s="44">
        <f t="shared" si="20"/>
        <v>-3</v>
      </c>
    </row>
    <row r="294" spans="1:16" ht="14.1" customHeight="1">
      <c r="A294" s="2">
        <v>150</v>
      </c>
      <c r="B294" s="2" t="str">
        <f>VLOOKUP(A294,Sheet2!$A$1:$B$114,2)</f>
        <v>Camden Co</v>
      </c>
      <c r="C294" s="2">
        <v>4</v>
      </c>
      <c r="D294" s="2" t="str">
        <f>VLOOKUP(C294,Sheet1!$A$1:$B$18,2)</f>
        <v>Assistant Principals, Non-Teaching</v>
      </c>
      <c r="E294" s="15">
        <v>4</v>
      </c>
      <c r="F294" s="17">
        <v>2</v>
      </c>
      <c r="G294" s="25">
        <f t="shared" si="17"/>
        <v>2</v>
      </c>
      <c r="H294" s="15">
        <v>0</v>
      </c>
      <c r="I294" s="17">
        <v>0</v>
      </c>
      <c r="J294" s="25">
        <f t="shared" si="19"/>
        <v>0</v>
      </c>
      <c r="K294" s="15">
        <v>0</v>
      </c>
      <c r="L294" s="17">
        <v>0</v>
      </c>
      <c r="M294" s="25">
        <f t="shared" si="18"/>
        <v>0</v>
      </c>
      <c r="N294" s="15">
        <v>4</v>
      </c>
      <c r="O294" s="17">
        <v>2</v>
      </c>
      <c r="P294" s="44">
        <f t="shared" si="20"/>
        <v>2</v>
      </c>
    </row>
    <row r="295" spans="1:16" ht="14.1" customHeight="1">
      <c r="A295" s="2">
        <v>150</v>
      </c>
      <c r="B295" s="2" t="str">
        <f>VLOOKUP(A295,Sheet2!$A$1:$B$114,2)</f>
        <v>Camden Co</v>
      </c>
      <c r="C295" s="2">
        <v>5</v>
      </c>
      <c r="D295" s="2" t="str">
        <f>VLOOKUP(C295,Sheet1!$A$1:$B$18,2)</f>
        <v>Elementry Teachers</v>
      </c>
      <c r="E295" s="15">
        <v>54</v>
      </c>
      <c r="F295" s="17">
        <v>55</v>
      </c>
      <c r="G295" s="25">
        <f t="shared" si="17"/>
        <v>-1</v>
      </c>
      <c r="H295" s="15">
        <v>2</v>
      </c>
      <c r="I295" s="17">
        <v>0</v>
      </c>
      <c r="J295" s="25">
        <f t="shared" si="19"/>
        <v>2</v>
      </c>
      <c r="K295" s="15">
        <v>0</v>
      </c>
      <c r="L295" s="17">
        <v>0</v>
      </c>
      <c r="M295" s="25">
        <f t="shared" si="18"/>
        <v>0</v>
      </c>
      <c r="N295" s="15">
        <v>56</v>
      </c>
      <c r="O295" s="17">
        <v>55</v>
      </c>
      <c r="P295" s="44">
        <f t="shared" si="20"/>
        <v>1</v>
      </c>
    </row>
    <row r="296" spans="1:16" ht="14.1" customHeight="1">
      <c r="A296" s="2">
        <v>150</v>
      </c>
      <c r="B296" s="2" t="str">
        <f>VLOOKUP(A296,Sheet2!$A$1:$B$114,2)</f>
        <v>Camden Co</v>
      </c>
      <c r="C296" s="2">
        <v>6</v>
      </c>
      <c r="D296" s="2" t="str">
        <f>VLOOKUP(C296,Sheet1!$A$1:$B$18,2)</f>
        <v>Secondary Teachers</v>
      </c>
      <c r="E296" s="15">
        <v>32</v>
      </c>
      <c r="F296" s="17">
        <v>33</v>
      </c>
      <c r="G296" s="25">
        <f t="shared" si="17"/>
        <v>-1</v>
      </c>
      <c r="H296" s="15">
        <v>2</v>
      </c>
      <c r="I296" s="17">
        <v>1</v>
      </c>
      <c r="J296" s="25">
        <f t="shared" si="19"/>
        <v>1</v>
      </c>
      <c r="K296" s="15">
        <v>1</v>
      </c>
      <c r="L296" s="17">
        <v>1</v>
      </c>
      <c r="M296" s="25">
        <f t="shared" si="18"/>
        <v>0</v>
      </c>
      <c r="N296" s="15">
        <v>35</v>
      </c>
      <c r="O296" s="17">
        <v>35</v>
      </c>
      <c r="P296" s="44">
        <f t="shared" si="20"/>
        <v>0</v>
      </c>
    </row>
    <row r="297" spans="1:16" ht="14.1" customHeight="1">
      <c r="A297" s="2">
        <v>150</v>
      </c>
      <c r="B297" s="2" t="str">
        <f>VLOOKUP(A297,Sheet2!$A$1:$B$114,2)</f>
        <v>Camden Co</v>
      </c>
      <c r="C297" s="2">
        <v>7</v>
      </c>
      <c r="D297" s="2" t="str">
        <f>VLOOKUP(C297,Sheet1!$A$1:$B$18,2)</f>
        <v>Other Teachers</v>
      </c>
      <c r="E297" s="15">
        <v>27</v>
      </c>
      <c r="F297" s="17">
        <v>29</v>
      </c>
      <c r="G297" s="25">
        <f t="shared" si="17"/>
        <v>-2</v>
      </c>
      <c r="H297" s="15">
        <v>8</v>
      </c>
      <c r="I297" s="17">
        <v>6</v>
      </c>
      <c r="J297" s="25">
        <f t="shared" si="19"/>
        <v>2</v>
      </c>
      <c r="K297" s="15">
        <v>0</v>
      </c>
      <c r="L297" s="17">
        <v>1</v>
      </c>
      <c r="M297" s="25">
        <f t="shared" si="18"/>
        <v>-1</v>
      </c>
      <c r="N297" s="15">
        <v>35</v>
      </c>
      <c r="O297" s="17">
        <v>36</v>
      </c>
      <c r="P297" s="44">
        <f t="shared" si="20"/>
        <v>-1</v>
      </c>
    </row>
    <row r="298" spans="1:16" ht="14.1" customHeight="1">
      <c r="A298" s="2">
        <v>150</v>
      </c>
      <c r="B298" s="2" t="str">
        <f>VLOOKUP(A298,Sheet2!$A$1:$B$114,2)</f>
        <v>Camden Co</v>
      </c>
      <c r="C298" s="2">
        <v>8</v>
      </c>
      <c r="D298" s="2" t="str">
        <f>VLOOKUP(C298,Sheet1!$A$1:$B$18,2)</f>
        <v>Guidence Personnel</v>
      </c>
      <c r="E298" s="15">
        <v>3</v>
      </c>
      <c r="F298" s="17">
        <v>3</v>
      </c>
      <c r="G298" s="25">
        <f t="shared" si="17"/>
        <v>0</v>
      </c>
      <c r="H298" s="15">
        <v>0</v>
      </c>
      <c r="I298" s="17">
        <v>0</v>
      </c>
      <c r="J298" s="25">
        <f t="shared" si="19"/>
        <v>0</v>
      </c>
      <c r="K298" s="15">
        <v>0</v>
      </c>
      <c r="L298" s="17">
        <v>0</v>
      </c>
      <c r="M298" s="25">
        <f t="shared" si="18"/>
        <v>0</v>
      </c>
      <c r="N298" s="15">
        <v>3</v>
      </c>
      <c r="O298" s="17">
        <v>3</v>
      </c>
      <c r="P298" s="44">
        <f t="shared" si="20"/>
        <v>0</v>
      </c>
    </row>
    <row r="299" spans="1:16" ht="14.1" customHeight="1">
      <c r="A299" s="2">
        <v>150</v>
      </c>
      <c r="B299" s="2" t="str">
        <f>VLOOKUP(A299,Sheet2!$A$1:$B$114,2)</f>
        <v>Camden Co</v>
      </c>
      <c r="C299" s="2">
        <v>9</v>
      </c>
      <c r="D299" s="2" t="str">
        <f>VLOOKUP(C299,Sheet1!$A$1:$B$18,2)</f>
        <v>Psychology Personnel</v>
      </c>
      <c r="E299" s="15">
        <v>1</v>
      </c>
      <c r="F299" s="17">
        <v>1</v>
      </c>
      <c r="G299" s="25">
        <f t="shared" si="17"/>
        <v>0</v>
      </c>
      <c r="H299" s="15">
        <v>0</v>
      </c>
      <c r="I299" s="17">
        <v>0</v>
      </c>
      <c r="J299" s="25">
        <f t="shared" si="19"/>
        <v>0</v>
      </c>
      <c r="K299" s="15">
        <v>0</v>
      </c>
      <c r="L299" s="17">
        <v>0</v>
      </c>
      <c r="M299" s="25">
        <f t="shared" si="18"/>
        <v>0</v>
      </c>
      <c r="N299" s="15">
        <v>1</v>
      </c>
      <c r="O299" s="17">
        <v>1</v>
      </c>
      <c r="P299" s="44">
        <f t="shared" si="20"/>
        <v>0</v>
      </c>
    </row>
    <row r="300" spans="1:16" ht="14.1" customHeight="1">
      <c r="A300" s="2">
        <v>150</v>
      </c>
      <c r="B300" s="2" t="str">
        <f>VLOOKUP(A300,Sheet2!$A$1:$B$114,2)</f>
        <v>Camden Co</v>
      </c>
      <c r="C300" s="2">
        <v>10</v>
      </c>
      <c r="D300" s="2" t="str">
        <f>VLOOKUP(C300,Sheet1!$A$1:$B$18,2)</f>
        <v>Media Cordinators and Audio Visual</v>
      </c>
      <c r="E300" s="15">
        <v>3</v>
      </c>
      <c r="F300" s="17">
        <v>3</v>
      </c>
      <c r="G300" s="25">
        <f t="shared" si="17"/>
        <v>0</v>
      </c>
      <c r="H300" s="15">
        <v>0</v>
      </c>
      <c r="I300" s="17">
        <v>0</v>
      </c>
      <c r="J300" s="25">
        <f t="shared" si="19"/>
        <v>0</v>
      </c>
      <c r="K300" s="15">
        <v>0</v>
      </c>
      <c r="L300" s="17">
        <v>0</v>
      </c>
      <c r="M300" s="25">
        <f t="shared" si="18"/>
        <v>0</v>
      </c>
      <c r="N300" s="15">
        <v>3</v>
      </c>
      <c r="O300" s="17">
        <v>3</v>
      </c>
      <c r="P300" s="44">
        <f t="shared" si="20"/>
        <v>0</v>
      </c>
    </row>
    <row r="301" spans="1:16" ht="14.1" customHeight="1">
      <c r="A301" s="2">
        <v>150</v>
      </c>
      <c r="B301" s="2" t="str">
        <f>VLOOKUP(A301,Sheet2!$A$1:$B$114,2)</f>
        <v>Camden Co</v>
      </c>
      <c r="C301" s="2">
        <v>11</v>
      </c>
      <c r="D301" s="2" t="str">
        <f>VLOOKUP(C301,Sheet1!$A$1:$B$18,2)</f>
        <v>Consultants and Supervisors of Instructions</v>
      </c>
      <c r="E301" s="15">
        <v>0</v>
      </c>
      <c r="F301" s="17">
        <v>0</v>
      </c>
      <c r="G301" s="25">
        <f t="shared" si="17"/>
        <v>0</v>
      </c>
      <c r="H301" s="15">
        <v>0</v>
      </c>
      <c r="I301" s="17">
        <v>0</v>
      </c>
      <c r="J301" s="25">
        <f t="shared" si="19"/>
        <v>0</v>
      </c>
      <c r="K301" s="15">
        <v>0</v>
      </c>
      <c r="L301" s="17">
        <v>0</v>
      </c>
      <c r="M301" s="25">
        <f t="shared" si="18"/>
        <v>0</v>
      </c>
      <c r="N301" s="15">
        <v>0</v>
      </c>
      <c r="O301" s="17">
        <v>0</v>
      </c>
      <c r="P301" s="44">
        <f t="shared" si="20"/>
        <v>0</v>
      </c>
    </row>
    <row r="302" spans="1:16" ht="14.1" customHeight="1">
      <c r="A302" s="2">
        <v>150</v>
      </c>
      <c r="B302" s="2" t="str">
        <f>VLOOKUP(A302,Sheet2!$A$1:$B$114,2)</f>
        <v>Camden Co</v>
      </c>
      <c r="C302" s="2">
        <v>12</v>
      </c>
      <c r="D302" s="2" t="str">
        <f>VLOOKUP(C302,Sheet1!$A$1:$B$18,2)</f>
        <v>Other Professional Staff</v>
      </c>
      <c r="E302" s="15">
        <v>9</v>
      </c>
      <c r="F302" s="17">
        <v>8</v>
      </c>
      <c r="G302" s="25">
        <f t="shared" si="17"/>
        <v>1</v>
      </c>
      <c r="H302" s="15">
        <v>0</v>
      </c>
      <c r="I302" s="17">
        <v>1</v>
      </c>
      <c r="J302" s="25">
        <f t="shared" si="19"/>
        <v>-1</v>
      </c>
      <c r="K302" s="15">
        <v>2</v>
      </c>
      <c r="L302" s="17">
        <v>2</v>
      </c>
      <c r="M302" s="25">
        <f t="shared" si="18"/>
        <v>0</v>
      </c>
      <c r="N302" s="15">
        <v>11</v>
      </c>
      <c r="O302" s="17">
        <v>11</v>
      </c>
      <c r="P302" s="44">
        <f t="shared" si="20"/>
        <v>0</v>
      </c>
    </row>
    <row r="303" spans="1:16" ht="14.1" customHeight="1">
      <c r="A303" s="2">
        <v>150</v>
      </c>
      <c r="B303" s="2" t="str">
        <f>VLOOKUP(A303,Sheet2!$A$1:$B$114,2)</f>
        <v>Camden Co</v>
      </c>
      <c r="C303" s="2">
        <v>13</v>
      </c>
      <c r="D303" s="2" t="str">
        <f>VLOOKUP(C303,Sheet1!$A$1:$B$18,2)</f>
        <v>Teacher Assistants</v>
      </c>
      <c r="E303" s="15">
        <v>28</v>
      </c>
      <c r="F303" s="17">
        <v>36</v>
      </c>
      <c r="G303" s="25">
        <f t="shared" si="17"/>
        <v>-8</v>
      </c>
      <c r="H303" s="15">
        <v>9</v>
      </c>
      <c r="I303" s="17">
        <v>6</v>
      </c>
      <c r="J303" s="25">
        <f t="shared" si="19"/>
        <v>3</v>
      </c>
      <c r="K303" s="15">
        <v>2</v>
      </c>
      <c r="L303" s="17">
        <v>1</v>
      </c>
      <c r="M303" s="25">
        <f t="shared" si="18"/>
        <v>1</v>
      </c>
      <c r="N303" s="15">
        <v>39</v>
      </c>
      <c r="O303" s="17">
        <v>43</v>
      </c>
      <c r="P303" s="44">
        <f t="shared" si="20"/>
        <v>-4</v>
      </c>
    </row>
    <row r="304" spans="1:16" ht="14.1" customHeight="1">
      <c r="A304" s="2">
        <v>150</v>
      </c>
      <c r="B304" s="2" t="str">
        <f>VLOOKUP(A304,Sheet2!$A$1:$B$114,2)</f>
        <v>Camden Co</v>
      </c>
      <c r="C304" s="2">
        <v>14</v>
      </c>
      <c r="D304" s="2" t="str">
        <f>VLOOKUP(C304,Sheet1!$A$1:$B$18,2)</f>
        <v>Technicians</v>
      </c>
      <c r="E304" s="15">
        <v>2</v>
      </c>
      <c r="F304" s="17">
        <v>2</v>
      </c>
      <c r="G304" s="25">
        <f t="shared" si="17"/>
        <v>0</v>
      </c>
      <c r="H304" s="15">
        <v>0</v>
      </c>
      <c r="I304" s="17">
        <v>0</v>
      </c>
      <c r="J304" s="25">
        <f t="shared" si="19"/>
        <v>0</v>
      </c>
      <c r="K304" s="15">
        <v>0</v>
      </c>
      <c r="L304" s="17">
        <v>0</v>
      </c>
      <c r="M304" s="25">
        <f t="shared" si="18"/>
        <v>0</v>
      </c>
      <c r="N304" s="15">
        <v>2</v>
      </c>
      <c r="O304" s="17">
        <v>2</v>
      </c>
      <c r="P304" s="44">
        <f t="shared" si="20"/>
        <v>0</v>
      </c>
    </row>
    <row r="305" spans="1:16" ht="14.1" customHeight="1">
      <c r="A305" s="2">
        <v>150</v>
      </c>
      <c r="B305" s="2" t="str">
        <f>VLOOKUP(A305,Sheet2!$A$1:$B$114,2)</f>
        <v>Camden Co</v>
      </c>
      <c r="C305" s="2">
        <v>15</v>
      </c>
      <c r="D305" s="2" t="str">
        <f>VLOOKUP(C305,Sheet1!$A$1:$B$18,2)</f>
        <v>Clerks/Secretaries</v>
      </c>
      <c r="E305" s="15">
        <v>14</v>
      </c>
      <c r="F305" s="17">
        <v>6</v>
      </c>
      <c r="G305" s="25">
        <f t="shared" si="17"/>
        <v>8</v>
      </c>
      <c r="H305" s="15">
        <v>4</v>
      </c>
      <c r="I305" s="17">
        <v>14</v>
      </c>
      <c r="J305" s="25">
        <f t="shared" si="19"/>
        <v>-10</v>
      </c>
      <c r="K305" s="15">
        <v>0</v>
      </c>
      <c r="L305" s="17">
        <v>0</v>
      </c>
      <c r="M305" s="25">
        <f t="shared" si="18"/>
        <v>0</v>
      </c>
      <c r="N305" s="15">
        <v>18</v>
      </c>
      <c r="O305" s="17">
        <v>20</v>
      </c>
      <c r="P305" s="44">
        <f t="shared" si="20"/>
        <v>-2</v>
      </c>
    </row>
    <row r="306" spans="1:16" ht="14.1" customHeight="1">
      <c r="A306" s="2">
        <v>150</v>
      </c>
      <c r="B306" s="2" t="str">
        <f>VLOOKUP(A306,Sheet2!$A$1:$B$114,2)</f>
        <v>Camden Co</v>
      </c>
      <c r="C306" s="2">
        <v>16</v>
      </c>
      <c r="D306" s="2" t="str">
        <f>VLOOKUP(C306,Sheet1!$A$1:$B$18,2)</f>
        <v>Service Workers</v>
      </c>
      <c r="E306" s="15">
        <v>26</v>
      </c>
      <c r="F306" s="17">
        <v>30</v>
      </c>
      <c r="G306" s="25">
        <f t="shared" si="17"/>
        <v>-4</v>
      </c>
      <c r="H306" s="15">
        <v>0</v>
      </c>
      <c r="I306" s="17">
        <v>0</v>
      </c>
      <c r="J306" s="25">
        <f t="shared" si="19"/>
        <v>0</v>
      </c>
      <c r="K306" s="15">
        <v>21</v>
      </c>
      <c r="L306" s="17">
        <v>18</v>
      </c>
      <c r="M306" s="25">
        <f t="shared" si="18"/>
        <v>3</v>
      </c>
      <c r="N306" s="15">
        <v>47</v>
      </c>
      <c r="O306" s="17">
        <v>48</v>
      </c>
      <c r="P306" s="44">
        <f t="shared" si="20"/>
        <v>-1</v>
      </c>
    </row>
    <row r="307" spans="1:16" ht="14.1" customHeight="1">
      <c r="A307" s="2">
        <v>150</v>
      </c>
      <c r="B307" s="2" t="str">
        <f>VLOOKUP(A307,Sheet2!$A$1:$B$114,2)</f>
        <v>Camden Co</v>
      </c>
      <c r="C307" s="2">
        <v>17</v>
      </c>
      <c r="D307" s="2" t="str">
        <f>VLOOKUP(C307,Sheet1!$A$1:$B$18,2)</f>
        <v>Skilled Crafts</v>
      </c>
      <c r="E307" s="15">
        <v>4</v>
      </c>
      <c r="F307" s="17">
        <v>4</v>
      </c>
      <c r="G307" s="25">
        <f t="shared" si="17"/>
        <v>0</v>
      </c>
      <c r="H307" s="15">
        <v>0</v>
      </c>
      <c r="I307" s="17">
        <v>0</v>
      </c>
      <c r="J307" s="25">
        <f t="shared" si="19"/>
        <v>0</v>
      </c>
      <c r="K307" s="15">
        <v>1</v>
      </c>
      <c r="L307" s="17">
        <v>1</v>
      </c>
      <c r="M307" s="25">
        <f t="shared" si="18"/>
        <v>0</v>
      </c>
      <c r="N307" s="15">
        <v>5</v>
      </c>
      <c r="O307" s="17">
        <v>5</v>
      </c>
      <c r="P307" s="44">
        <f t="shared" si="20"/>
        <v>0</v>
      </c>
    </row>
    <row r="308" spans="1:16" ht="14.1" customHeight="1">
      <c r="A308" s="2">
        <v>150</v>
      </c>
      <c r="B308" s="2" t="str">
        <f>VLOOKUP(A308,Sheet2!$A$1:$B$114,2)</f>
        <v>Camden Co</v>
      </c>
      <c r="C308" s="2">
        <v>18</v>
      </c>
      <c r="D308" s="2" t="str">
        <f>VLOOKUP(C308,Sheet1!$A$1:$B$18,2)</f>
        <v>Laborers Unskilled</v>
      </c>
      <c r="E308" s="15">
        <v>0</v>
      </c>
      <c r="F308" s="17">
        <v>0</v>
      </c>
      <c r="G308" s="25">
        <f t="shared" si="17"/>
        <v>0</v>
      </c>
      <c r="H308" s="15">
        <v>0</v>
      </c>
      <c r="I308" s="17">
        <v>0</v>
      </c>
      <c r="J308" s="25">
        <f t="shared" si="19"/>
        <v>0</v>
      </c>
      <c r="K308" s="15">
        <v>0</v>
      </c>
      <c r="L308" s="17">
        <v>0</v>
      </c>
      <c r="M308" s="25">
        <f t="shared" si="18"/>
        <v>0</v>
      </c>
      <c r="N308" s="15">
        <v>0</v>
      </c>
      <c r="O308" s="17">
        <v>0</v>
      </c>
      <c r="P308" s="44">
        <f t="shared" si="20"/>
        <v>0</v>
      </c>
    </row>
    <row r="309" spans="1:16" ht="14.1" customHeight="1">
      <c r="A309" s="2">
        <v>160</v>
      </c>
      <c r="B309" s="2" t="str">
        <f>VLOOKUP(A309,Sheet2!$A$1:$B$114,2)</f>
        <v>Carteret Co</v>
      </c>
      <c r="C309" s="2">
        <v>1</v>
      </c>
      <c r="D309" s="2" t="str">
        <f>VLOOKUP(C309,Sheet1!$A$1:$B$18,2)</f>
        <v>Officials, Administrators, Managers</v>
      </c>
      <c r="E309" s="15">
        <v>7</v>
      </c>
      <c r="F309" s="17">
        <v>10</v>
      </c>
      <c r="G309" s="25">
        <f t="shared" si="17"/>
        <v>-3</v>
      </c>
      <c r="H309" s="15">
        <v>2</v>
      </c>
      <c r="I309" s="17">
        <v>3</v>
      </c>
      <c r="J309" s="25">
        <f t="shared" si="19"/>
        <v>-1</v>
      </c>
      <c r="K309" s="15">
        <v>9</v>
      </c>
      <c r="L309" s="17">
        <v>10</v>
      </c>
      <c r="M309" s="25">
        <f t="shared" si="18"/>
        <v>-1</v>
      </c>
      <c r="N309" s="15">
        <v>18</v>
      </c>
      <c r="O309" s="17">
        <v>23</v>
      </c>
      <c r="P309" s="44">
        <f t="shared" si="20"/>
        <v>-5</v>
      </c>
    </row>
    <row r="310" spans="1:16" ht="14.1" customHeight="1">
      <c r="A310" s="2">
        <v>160</v>
      </c>
      <c r="B310" s="2" t="str">
        <f>VLOOKUP(A310,Sheet2!$A$1:$B$114,2)</f>
        <v>Carteret Co</v>
      </c>
      <c r="C310" s="2">
        <v>2</v>
      </c>
      <c r="D310" s="2" t="str">
        <f>VLOOKUP(C310,Sheet1!$A$1:$B$18,2)</f>
        <v>Principals</v>
      </c>
      <c r="E310" s="15">
        <v>16</v>
      </c>
      <c r="F310" s="17">
        <v>16</v>
      </c>
      <c r="G310" s="25">
        <f t="shared" si="17"/>
        <v>0</v>
      </c>
      <c r="H310" s="15">
        <v>0</v>
      </c>
      <c r="I310" s="17">
        <v>0</v>
      </c>
      <c r="J310" s="25">
        <f t="shared" si="19"/>
        <v>0</v>
      </c>
      <c r="K310" s="15">
        <v>0</v>
      </c>
      <c r="L310" s="17">
        <v>0</v>
      </c>
      <c r="M310" s="25">
        <f t="shared" si="18"/>
        <v>0</v>
      </c>
      <c r="N310" s="15">
        <v>16</v>
      </c>
      <c r="O310" s="17">
        <v>16</v>
      </c>
      <c r="P310" s="44">
        <f t="shared" si="20"/>
        <v>0</v>
      </c>
    </row>
    <row r="311" spans="1:16" ht="14.1" customHeight="1">
      <c r="A311" s="2">
        <v>160</v>
      </c>
      <c r="B311" s="2" t="str">
        <f>VLOOKUP(A311,Sheet2!$A$1:$B$114,2)</f>
        <v>Carteret Co</v>
      </c>
      <c r="C311" s="2">
        <v>3</v>
      </c>
      <c r="D311" s="2" t="str">
        <f>VLOOKUP(C311,Sheet1!$A$1:$B$18,2)</f>
        <v>Assistant Principals, Teaching</v>
      </c>
      <c r="E311" s="15">
        <v>0</v>
      </c>
      <c r="F311" s="17">
        <v>0</v>
      </c>
      <c r="G311" s="25">
        <f t="shared" si="17"/>
        <v>0</v>
      </c>
      <c r="H311" s="15">
        <v>0</v>
      </c>
      <c r="I311" s="17">
        <v>0</v>
      </c>
      <c r="J311" s="25">
        <f t="shared" si="19"/>
        <v>0</v>
      </c>
      <c r="K311" s="15">
        <v>0</v>
      </c>
      <c r="L311" s="17">
        <v>0</v>
      </c>
      <c r="M311" s="25">
        <f t="shared" si="18"/>
        <v>0</v>
      </c>
      <c r="N311" s="15">
        <v>0</v>
      </c>
      <c r="O311" s="17">
        <v>0</v>
      </c>
      <c r="P311" s="44">
        <f t="shared" si="20"/>
        <v>0</v>
      </c>
    </row>
    <row r="312" spans="1:16" ht="14.1" customHeight="1">
      <c r="A312" s="2">
        <v>160</v>
      </c>
      <c r="B312" s="2" t="str">
        <f>VLOOKUP(A312,Sheet2!$A$1:$B$114,2)</f>
        <v>Carteret Co</v>
      </c>
      <c r="C312" s="2">
        <v>4</v>
      </c>
      <c r="D312" s="2" t="str">
        <f>VLOOKUP(C312,Sheet1!$A$1:$B$18,2)</f>
        <v>Assistant Principals, Non-Teaching</v>
      </c>
      <c r="E312" s="15">
        <v>8</v>
      </c>
      <c r="F312" s="17">
        <v>7</v>
      </c>
      <c r="G312" s="25">
        <f t="shared" si="17"/>
        <v>1</v>
      </c>
      <c r="H312" s="15">
        <v>5</v>
      </c>
      <c r="I312" s="17">
        <v>0</v>
      </c>
      <c r="J312" s="25">
        <f t="shared" si="19"/>
        <v>5</v>
      </c>
      <c r="K312" s="15">
        <v>2</v>
      </c>
      <c r="L312" s="17">
        <v>4</v>
      </c>
      <c r="M312" s="25">
        <f t="shared" si="18"/>
        <v>-2</v>
      </c>
      <c r="N312" s="15">
        <v>15</v>
      </c>
      <c r="O312" s="17">
        <v>11</v>
      </c>
      <c r="P312" s="44">
        <f t="shared" si="20"/>
        <v>4</v>
      </c>
    </row>
    <row r="313" spans="1:16" ht="14.1" customHeight="1">
      <c r="A313" s="2">
        <v>160</v>
      </c>
      <c r="B313" s="2" t="str">
        <f>VLOOKUP(A313,Sheet2!$A$1:$B$114,2)</f>
        <v>Carteret Co</v>
      </c>
      <c r="C313" s="2">
        <v>5</v>
      </c>
      <c r="D313" s="2" t="str">
        <f>VLOOKUP(C313,Sheet1!$A$1:$B$18,2)</f>
        <v>Elementry Teachers</v>
      </c>
      <c r="E313" s="15">
        <v>308</v>
      </c>
      <c r="F313" s="17">
        <v>277</v>
      </c>
      <c r="G313" s="25">
        <f t="shared" si="17"/>
        <v>31</v>
      </c>
      <c r="H313" s="15">
        <v>59</v>
      </c>
      <c r="I313" s="17">
        <v>82</v>
      </c>
      <c r="J313" s="25">
        <f t="shared" si="19"/>
        <v>-23</v>
      </c>
      <c r="K313" s="15">
        <v>67</v>
      </c>
      <c r="L313" s="17">
        <v>71</v>
      </c>
      <c r="M313" s="25">
        <f t="shared" si="18"/>
        <v>-4</v>
      </c>
      <c r="N313" s="15">
        <v>434</v>
      </c>
      <c r="O313" s="17">
        <v>430</v>
      </c>
      <c r="P313" s="44">
        <f t="shared" si="20"/>
        <v>4</v>
      </c>
    </row>
    <row r="314" spans="1:16" ht="14.1" customHeight="1">
      <c r="A314" s="2">
        <v>160</v>
      </c>
      <c r="B314" s="2" t="str">
        <f>VLOOKUP(A314,Sheet2!$A$1:$B$114,2)</f>
        <v>Carteret Co</v>
      </c>
      <c r="C314" s="2">
        <v>6</v>
      </c>
      <c r="D314" s="2" t="str">
        <f>VLOOKUP(C314,Sheet1!$A$1:$B$18,2)</f>
        <v>Secondary Teachers</v>
      </c>
      <c r="E314" s="15">
        <v>132</v>
      </c>
      <c r="F314" s="17">
        <v>124</v>
      </c>
      <c r="G314" s="25">
        <f t="shared" si="17"/>
        <v>8</v>
      </c>
      <c r="H314" s="15">
        <v>16</v>
      </c>
      <c r="I314" s="17">
        <v>25</v>
      </c>
      <c r="J314" s="25">
        <f t="shared" si="19"/>
        <v>-9</v>
      </c>
      <c r="K314" s="15">
        <v>21</v>
      </c>
      <c r="L314" s="17">
        <v>25</v>
      </c>
      <c r="M314" s="25">
        <f t="shared" si="18"/>
        <v>-4</v>
      </c>
      <c r="N314" s="15">
        <v>169</v>
      </c>
      <c r="O314" s="17">
        <v>174</v>
      </c>
      <c r="P314" s="44">
        <f t="shared" si="20"/>
        <v>-5</v>
      </c>
    </row>
    <row r="315" spans="1:16" ht="14.1" customHeight="1">
      <c r="A315" s="2">
        <v>160</v>
      </c>
      <c r="B315" s="2" t="str">
        <f>VLOOKUP(A315,Sheet2!$A$1:$B$114,2)</f>
        <v>Carteret Co</v>
      </c>
      <c r="C315" s="2">
        <v>7</v>
      </c>
      <c r="D315" s="2" t="str">
        <f>VLOOKUP(C315,Sheet1!$A$1:$B$18,2)</f>
        <v>Other Teachers</v>
      </c>
      <c r="E315" s="15">
        <v>0</v>
      </c>
      <c r="F315" s="17">
        <v>10</v>
      </c>
      <c r="G315" s="25">
        <f t="shared" si="17"/>
        <v>-10</v>
      </c>
      <c r="H315" s="15">
        <v>2</v>
      </c>
      <c r="I315" s="17">
        <v>6</v>
      </c>
      <c r="J315" s="25">
        <f t="shared" si="19"/>
        <v>-4</v>
      </c>
      <c r="K315" s="15">
        <v>0</v>
      </c>
      <c r="L315" s="17">
        <v>2</v>
      </c>
      <c r="M315" s="25">
        <f t="shared" si="18"/>
        <v>-2</v>
      </c>
      <c r="N315" s="15">
        <v>2</v>
      </c>
      <c r="O315" s="17">
        <v>18</v>
      </c>
      <c r="P315" s="44">
        <f t="shared" si="20"/>
        <v>-16</v>
      </c>
    </row>
    <row r="316" spans="1:16" ht="17.100000000000001" customHeight="1">
      <c r="A316" s="2">
        <v>160</v>
      </c>
      <c r="B316" s="2" t="str">
        <f>VLOOKUP(A316,Sheet2!$A$1:$B$114,2)</f>
        <v>Carteret Co</v>
      </c>
      <c r="C316" s="2">
        <v>8</v>
      </c>
      <c r="D316" s="2" t="str">
        <f>VLOOKUP(C316,Sheet1!$A$1:$B$18,2)</f>
        <v>Guidence Personnel</v>
      </c>
      <c r="E316" s="15">
        <v>20</v>
      </c>
      <c r="F316" s="17">
        <v>23</v>
      </c>
      <c r="G316" s="25">
        <f t="shared" si="17"/>
        <v>-3</v>
      </c>
      <c r="H316" s="15">
        <v>0</v>
      </c>
      <c r="I316" s="17">
        <v>0</v>
      </c>
      <c r="J316" s="25">
        <f t="shared" si="19"/>
        <v>0</v>
      </c>
      <c r="K316" s="15">
        <v>6</v>
      </c>
      <c r="L316" s="17">
        <v>2</v>
      </c>
      <c r="M316" s="25">
        <f t="shared" si="18"/>
        <v>4</v>
      </c>
      <c r="N316" s="15">
        <v>26</v>
      </c>
      <c r="O316" s="17">
        <v>25</v>
      </c>
      <c r="P316" s="44">
        <f t="shared" si="20"/>
        <v>1</v>
      </c>
    </row>
    <row r="317" spans="1:16" ht="17.100000000000001" customHeight="1">
      <c r="A317" s="2">
        <v>160</v>
      </c>
      <c r="B317" s="2" t="str">
        <f>VLOOKUP(A317,Sheet2!$A$1:$B$114,2)</f>
        <v>Carteret Co</v>
      </c>
      <c r="C317" s="2">
        <v>9</v>
      </c>
      <c r="D317" s="2" t="str">
        <f>VLOOKUP(C317,Sheet1!$A$1:$B$18,2)</f>
        <v>Psychology Personnel</v>
      </c>
      <c r="E317" s="15">
        <v>4</v>
      </c>
      <c r="F317" s="17">
        <v>3</v>
      </c>
      <c r="G317" s="25">
        <f t="shared" si="17"/>
        <v>1</v>
      </c>
      <c r="H317" s="15">
        <v>0</v>
      </c>
      <c r="I317" s="17">
        <v>0</v>
      </c>
      <c r="J317" s="25">
        <f t="shared" si="19"/>
        <v>0</v>
      </c>
      <c r="K317" s="15">
        <v>0</v>
      </c>
      <c r="L317" s="17">
        <v>0</v>
      </c>
      <c r="M317" s="25">
        <f t="shared" si="18"/>
        <v>0</v>
      </c>
      <c r="N317" s="15">
        <v>4</v>
      </c>
      <c r="O317" s="17">
        <v>3</v>
      </c>
      <c r="P317" s="44">
        <f t="shared" si="20"/>
        <v>1</v>
      </c>
    </row>
    <row r="318" spans="1:16" ht="14.1" customHeight="1">
      <c r="A318" s="2">
        <v>160</v>
      </c>
      <c r="B318" s="2" t="str">
        <f>VLOOKUP(A318,Sheet2!$A$1:$B$114,2)</f>
        <v>Carteret Co</v>
      </c>
      <c r="C318" s="2">
        <v>10</v>
      </c>
      <c r="D318" s="2" t="str">
        <f>VLOOKUP(C318,Sheet1!$A$1:$B$18,2)</f>
        <v>Media Cordinators and Audio Visual</v>
      </c>
      <c r="E318" s="15">
        <v>12</v>
      </c>
      <c r="F318" s="17">
        <v>16</v>
      </c>
      <c r="G318" s="25">
        <f t="shared" si="17"/>
        <v>-4</v>
      </c>
      <c r="H318" s="15">
        <v>0</v>
      </c>
      <c r="I318" s="17">
        <v>0</v>
      </c>
      <c r="J318" s="25">
        <f t="shared" si="19"/>
        <v>0</v>
      </c>
      <c r="K318" s="15">
        <v>3</v>
      </c>
      <c r="L318" s="17">
        <v>1</v>
      </c>
      <c r="M318" s="25">
        <f t="shared" si="18"/>
        <v>2</v>
      </c>
      <c r="N318" s="15">
        <v>15</v>
      </c>
      <c r="O318" s="17">
        <v>17</v>
      </c>
      <c r="P318" s="44">
        <f t="shared" si="20"/>
        <v>-2</v>
      </c>
    </row>
    <row r="319" spans="1:16" ht="14.1" customHeight="1">
      <c r="A319" s="2">
        <v>160</v>
      </c>
      <c r="B319" s="2" t="str">
        <f>VLOOKUP(A319,Sheet2!$A$1:$B$114,2)</f>
        <v>Carteret Co</v>
      </c>
      <c r="C319" s="2">
        <v>11</v>
      </c>
      <c r="D319" s="2" t="str">
        <f>VLOOKUP(C319,Sheet1!$A$1:$B$18,2)</f>
        <v>Consultants and Supervisors of Instructions</v>
      </c>
      <c r="E319" s="15">
        <v>4</v>
      </c>
      <c r="F319" s="17">
        <v>0</v>
      </c>
      <c r="G319" s="25">
        <f t="shared" ref="G319:G382" si="21">E319-F319</f>
        <v>4</v>
      </c>
      <c r="H319" s="15">
        <v>1</v>
      </c>
      <c r="I319" s="17">
        <v>0</v>
      </c>
      <c r="J319" s="25">
        <f t="shared" si="19"/>
        <v>1</v>
      </c>
      <c r="K319" s="15">
        <v>0</v>
      </c>
      <c r="L319" s="17">
        <v>0</v>
      </c>
      <c r="M319" s="25">
        <f t="shared" si="18"/>
        <v>0</v>
      </c>
      <c r="N319" s="15">
        <v>5</v>
      </c>
      <c r="O319" s="17">
        <v>0</v>
      </c>
      <c r="P319" s="44">
        <f t="shared" si="20"/>
        <v>5</v>
      </c>
    </row>
    <row r="320" spans="1:16" ht="14.1" customHeight="1">
      <c r="A320" s="2">
        <v>160</v>
      </c>
      <c r="B320" s="2" t="str">
        <f>VLOOKUP(A320,Sheet2!$A$1:$B$114,2)</f>
        <v>Carteret Co</v>
      </c>
      <c r="C320" s="2">
        <v>12</v>
      </c>
      <c r="D320" s="2" t="str">
        <f>VLOOKUP(C320,Sheet1!$A$1:$B$18,2)</f>
        <v>Other Professional Staff</v>
      </c>
      <c r="E320" s="15">
        <v>22</v>
      </c>
      <c r="F320" s="17">
        <v>6</v>
      </c>
      <c r="G320" s="25">
        <f t="shared" si="21"/>
        <v>16</v>
      </c>
      <c r="H320" s="15">
        <v>3</v>
      </c>
      <c r="I320" s="17">
        <v>1</v>
      </c>
      <c r="J320" s="25">
        <f t="shared" si="19"/>
        <v>2</v>
      </c>
      <c r="K320" s="15">
        <v>4</v>
      </c>
      <c r="L320" s="17">
        <v>9</v>
      </c>
      <c r="M320" s="25">
        <f t="shared" si="18"/>
        <v>-5</v>
      </c>
      <c r="N320" s="15">
        <v>29</v>
      </c>
      <c r="O320" s="17">
        <v>16</v>
      </c>
      <c r="P320" s="44">
        <f t="shared" si="20"/>
        <v>13</v>
      </c>
    </row>
    <row r="321" spans="1:16" ht="14.1" customHeight="1">
      <c r="A321" s="2">
        <v>160</v>
      </c>
      <c r="B321" s="2" t="str">
        <f>VLOOKUP(A321,Sheet2!$A$1:$B$114,2)</f>
        <v>Carteret Co</v>
      </c>
      <c r="C321" s="2">
        <v>13</v>
      </c>
      <c r="D321" s="2" t="str">
        <f>VLOOKUP(C321,Sheet1!$A$1:$B$18,2)</f>
        <v>Teacher Assistants</v>
      </c>
      <c r="E321" s="15">
        <v>93</v>
      </c>
      <c r="F321" s="17">
        <v>95</v>
      </c>
      <c r="G321" s="25">
        <f t="shared" si="21"/>
        <v>-2</v>
      </c>
      <c r="H321" s="15">
        <v>14</v>
      </c>
      <c r="I321" s="17">
        <v>30</v>
      </c>
      <c r="J321" s="25">
        <f t="shared" si="19"/>
        <v>-16</v>
      </c>
      <c r="K321" s="15">
        <v>22</v>
      </c>
      <c r="L321" s="17">
        <v>38</v>
      </c>
      <c r="M321" s="25">
        <f t="shared" si="18"/>
        <v>-16</v>
      </c>
      <c r="N321" s="15">
        <v>129</v>
      </c>
      <c r="O321" s="17">
        <v>163</v>
      </c>
      <c r="P321" s="44">
        <f t="shared" si="20"/>
        <v>-34</v>
      </c>
    </row>
    <row r="322" spans="1:16" ht="14.1" customHeight="1">
      <c r="A322" s="2">
        <v>160</v>
      </c>
      <c r="B322" s="2" t="str">
        <f>VLOOKUP(A322,Sheet2!$A$1:$B$114,2)</f>
        <v>Carteret Co</v>
      </c>
      <c r="C322" s="2">
        <v>14</v>
      </c>
      <c r="D322" s="2" t="str">
        <f>VLOOKUP(C322,Sheet1!$A$1:$B$18,2)</f>
        <v>Technicians</v>
      </c>
      <c r="E322" s="15">
        <v>0</v>
      </c>
      <c r="F322" s="17">
        <v>0</v>
      </c>
      <c r="G322" s="25">
        <f t="shared" si="21"/>
        <v>0</v>
      </c>
      <c r="H322" s="15">
        <v>0</v>
      </c>
      <c r="I322" s="17">
        <v>0</v>
      </c>
      <c r="J322" s="25">
        <f t="shared" si="19"/>
        <v>0</v>
      </c>
      <c r="K322" s="15">
        <v>6</v>
      </c>
      <c r="L322" s="17">
        <v>6</v>
      </c>
      <c r="M322" s="25">
        <f t="shared" si="18"/>
        <v>0</v>
      </c>
      <c r="N322" s="15">
        <v>6</v>
      </c>
      <c r="O322" s="17">
        <v>6</v>
      </c>
      <c r="P322" s="44">
        <f t="shared" si="20"/>
        <v>0</v>
      </c>
    </row>
    <row r="323" spans="1:16" ht="14.1" customHeight="1">
      <c r="A323" s="2">
        <v>160</v>
      </c>
      <c r="B323" s="2" t="str">
        <f>VLOOKUP(A323,Sheet2!$A$1:$B$114,2)</f>
        <v>Carteret Co</v>
      </c>
      <c r="C323" s="2">
        <v>15</v>
      </c>
      <c r="D323" s="2" t="str">
        <f>VLOOKUP(C323,Sheet1!$A$1:$B$18,2)</f>
        <v>Clerks/Secretaries</v>
      </c>
      <c r="E323" s="15">
        <v>9</v>
      </c>
      <c r="F323" s="17">
        <v>10</v>
      </c>
      <c r="G323" s="25">
        <f t="shared" si="21"/>
        <v>-1</v>
      </c>
      <c r="H323" s="15">
        <v>2</v>
      </c>
      <c r="I323" s="17">
        <v>1</v>
      </c>
      <c r="J323" s="25">
        <f t="shared" si="19"/>
        <v>1</v>
      </c>
      <c r="K323" s="15">
        <v>39</v>
      </c>
      <c r="L323" s="17">
        <v>45</v>
      </c>
      <c r="M323" s="25">
        <f t="shared" ref="M323:M386" si="22">K323-L323</f>
        <v>-6</v>
      </c>
      <c r="N323" s="15">
        <v>50</v>
      </c>
      <c r="O323" s="17">
        <v>56</v>
      </c>
      <c r="P323" s="44">
        <f t="shared" si="20"/>
        <v>-6</v>
      </c>
    </row>
    <row r="324" spans="1:16" ht="14.1" customHeight="1">
      <c r="A324" s="2">
        <v>160</v>
      </c>
      <c r="B324" s="2" t="str">
        <f>VLOOKUP(A324,Sheet2!$A$1:$B$114,2)</f>
        <v>Carteret Co</v>
      </c>
      <c r="C324" s="2">
        <v>16</v>
      </c>
      <c r="D324" s="2" t="str">
        <f>VLOOKUP(C324,Sheet1!$A$1:$B$18,2)</f>
        <v>Service Workers</v>
      </c>
      <c r="E324" s="15">
        <v>38</v>
      </c>
      <c r="F324" s="17">
        <v>35</v>
      </c>
      <c r="G324" s="25">
        <f t="shared" si="21"/>
        <v>3</v>
      </c>
      <c r="H324" s="15">
        <v>0</v>
      </c>
      <c r="I324" s="17">
        <v>0</v>
      </c>
      <c r="J324" s="25">
        <f t="shared" ref="J324:J387" si="23">H324-I324</f>
        <v>0</v>
      </c>
      <c r="K324" s="15">
        <v>51</v>
      </c>
      <c r="L324" s="17">
        <v>41</v>
      </c>
      <c r="M324" s="25">
        <f t="shared" si="22"/>
        <v>10</v>
      </c>
      <c r="N324" s="15">
        <v>89</v>
      </c>
      <c r="O324" s="17">
        <v>76</v>
      </c>
      <c r="P324" s="44">
        <f t="shared" ref="P324:P387" si="24">N324-O324</f>
        <v>13</v>
      </c>
    </row>
    <row r="325" spans="1:16" ht="14.1" customHeight="1">
      <c r="A325" s="2">
        <v>160</v>
      </c>
      <c r="B325" s="2" t="str">
        <f>VLOOKUP(A325,Sheet2!$A$1:$B$114,2)</f>
        <v>Carteret Co</v>
      </c>
      <c r="C325" s="2">
        <v>17</v>
      </c>
      <c r="D325" s="2" t="str">
        <f>VLOOKUP(C325,Sheet1!$A$1:$B$18,2)</f>
        <v>Skilled Crafts</v>
      </c>
      <c r="E325" s="15">
        <v>6</v>
      </c>
      <c r="F325" s="17">
        <v>5</v>
      </c>
      <c r="G325" s="25">
        <f t="shared" si="21"/>
        <v>1</v>
      </c>
      <c r="H325" s="15">
        <v>0</v>
      </c>
      <c r="I325" s="17">
        <v>0</v>
      </c>
      <c r="J325" s="25">
        <f t="shared" si="23"/>
        <v>0</v>
      </c>
      <c r="K325" s="15">
        <v>17</v>
      </c>
      <c r="L325" s="17">
        <v>17</v>
      </c>
      <c r="M325" s="25">
        <f t="shared" si="22"/>
        <v>0</v>
      </c>
      <c r="N325" s="15">
        <v>23</v>
      </c>
      <c r="O325" s="17">
        <v>22</v>
      </c>
      <c r="P325" s="44">
        <f t="shared" si="24"/>
        <v>1</v>
      </c>
    </row>
    <row r="326" spans="1:16" ht="14.1" customHeight="1">
      <c r="A326" s="2">
        <v>160</v>
      </c>
      <c r="B326" s="2" t="str">
        <f>VLOOKUP(A326,Sheet2!$A$1:$B$114,2)</f>
        <v>Carteret Co</v>
      </c>
      <c r="C326" s="2">
        <v>18</v>
      </c>
      <c r="D326" s="2" t="str">
        <f>VLOOKUP(C326,Sheet1!$A$1:$B$18,2)</f>
        <v>Laborers Unskilled</v>
      </c>
      <c r="E326" s="15">
        <v>0</v>
      </c>
      <c r="F326" s="17">
        <v>1</v>
      </c>
      <c r="G326" s="25">
        <f t="shared" si="21"/>
        <v>-1</v>
      </c>
      <c r="H326" s="15">
        <v>0</v>
      </c>
      <c r="I326" s="17">
        <v>0</v>
      </c>
      <c r="J326" s="25">
        <f t="shared" si="23"/>
        <v>0</v>
      </c>
      <c r="K326" s="15">
        <v>0</v>
      </c>
      <c r="L326" s="17">
        <v>0</v>
      </c>
      <c r="M326" s="25">
        <f t="shared" si="22"/>
        <v>0</v>
      </c>
      <c r="N326" s="15">
        <v>0</v>
      </c>
      <c r="O326" s="17">
        <v>1</v>
      </c>
      <c r="P326" s="44">
        <f t="shared" si="24"/>
        <v>-1</v>
      </c>
    </row>
    <row r="327" spans="1:16" ht="14.1" customHeight="1">
      <c r="A327" s="2">
        <v>170</v>
      </c>
      <c r="B327" s="2" t="str">
        <f>VLOOKUP(A327,Sheet2!$A$1:$B$114,2)</f>
        <v>Caswell Co</v>
      </c>
      <c r="C327" s="2">
        <v>1</v>
      </c>
      <c r="D327" s="2" t="str">
        <f>VLOOKUP(C327,Sheet1!$A$1:$B$18,2)</f>
        <v>Officials, Administrators, Managers</v>
      </c>
      <c r="E327" s="15">
        <v>8</v>
      </c>
      <c r="F327" s="17">
        <v>9</v>
      </c>
      <c r="G327" s="25">
        <f t="shared" si="21"/>
        <v>-1</v>
      </c>
      <c r="H327" s="15">
        <v>1</v>
      </c>
      <c r="I327" s="17">
        <v>0</v>
      </c>
      <c r="J327" s="25">
        <f t="shared" si="23"/>
        <v>1</v>
      </c>
      <c r="K327" s="15">
        <v>1</v>
      </c>
      <c r="L327" s="17">
        <v>1</v>
      </c>
      <c r="M327" s="25">
        <f t="shared" si="22"/>
        <v>0</v>
      </c>
      <c r="N327" s="15">
        <v>10</v>
      </c>
      <c r="O327" s="17">
        <v>10</v>
      </c>
      <c r="P327" s="44">
        <f t="shared" si="24"/>
        <v>0</v>
      </c>
    </row>
    <row r="328" spans="1:16" ht="14.1" customHeight="1">
      <c r="A328" s="2">
        <v>170</v>
      </c>
      <c r="B328" s="2" t="str">
        <f>VLOOKUP(A328,Sheet2!$A$1:$B$114,2)</f>
        <v>Caswell Co</v>
      </c>
      <c r="C328" s="2">
        <v>2</v>
      </c>
      <c r="D328" s="2" t="str">
        <f>VLOOKUP(C328,Sheet1!$A$1:$B$18,2)</f>
        <v>Principals</v>
      </c>
      <c r="E328" s="15">
        <v>6</v>
      </c>
      <c r="F328" s="17">
        <v>6</v>
      </c>
      <c r="G328" s="25">
        <f t="shared" si="21"/>
        <v>0</v>
      </c>
      <c r="H328" s="15">
        <v>0</v>
      </c>
      <c r="I328" s="17">
        <v>0</v>
      </c>
      <c r="J328" s="25">
        <f t="shared" si="23"/>
        <v>0</v>
      </c>
      <c r="K328" s="15">
        <v>0</v>
      </c>
      <c r="L328" s="17">
        <v>0</v>
      </c>
      <c r="M328" s="25">
        <f t="shared" si="22"/>
        <v>0</v>
      </c>
      <c r="N328" s="15">
        <v>6</v>
      </c>
      <c r="O328" s="17">
        <v>6</v>
      </c>
      <c r="P328" s="44">
        <f t="shared" si="24"/>
        <v>0</v>
      </c>
    </row>
    <row r="329" spans="1:16" ht="14.1" customHeight="1">
      <c r="A329" s="2">
        <v>170</v>
      </c>
      <c r="B329" s="2" t="str">
        <f>VLOOKUP(A329,Sheet2!$A$1:$B$114,2)</f>
        <v>Caswell Co</v>
      </c>
      <c r="C329" s="2">
        <v>3</v>
      </c>
      <c r="D329" s="2" t="str">
        <f>VLOOKUP(C329,Sheet1!$A$1:$B$18,2)</f>
        <v>Assistant Principals, Teaching</v>
      </c>
      <c r="E329" s="15">
        <v>0</v>
      </c>
      <c r="F329" s="17">
        <v>0</v>
      </c>
      <c r="G329" s="25">
        <f t="shared" si="21"/>
        <v>0</v>
      </c>
      <c r="H329" s="15">
        <v>0</v>
      </c>
      <c r="I329" s="17">
        <v>0</v>
      </c>
      <c r="J329" s="25">
        <f t="shared" si="23"/>
        <v>0</v>
      </c>
      <c r="K329" s="15">
        <v>0</v>
      </c>
      <c r="L329" s="17">
        <v>0</v>
      </c>
      <c r="M329" s="25">
        <f t="shared" si="22"/>
        <v>0</v>
      </c>
      <c r="N329" s="15">
        <v>0</v>
      </c>
      <c r="O329" s="17">
        <v>0</v>
      </c>
      <c r="P329" s="44">
        <f t="shared" si="24"/>
        <v>0</v>
      </c>
    </row>
    <row r="330" spans="1:16" ht="14.1" customHeight="1">
      <c r="A330" s="2">
        <v>170</v>
      </c>
      <c r="B330" s="2" t="str">
        <f>VLOOKUP(A330,Sheet2!$A$1:$B$114,2)</f>
        <v>Caswell Co</v>
      </c>
      <c r="C330" s="2">
        <v>4</v>
      </c>
      <c r="D330" s="2" t="str">
        <f>VLOOKUP(C330,Sheet1!$A$1:$B$18,2)</f>
        <v>Assistant Principals, Non-Teaching</v>
      </c>
      <c r="E330" s="15">
        <v>4</v>
      </c>
      <c r="F330" s="17">
        <v>4</v>
      </c>
      <c r="G330" s="25">
        <f t="shared" si="21"/>
        <v>0</v>
      </c>
      <c r="H330" s="15">
        <v>0</v>
      </c>
      <c r="I330" s="17">
        <v>0</v>
      </c>
      <c r="J330" s="25">
        <f t="shared" si="23"/>
        <v>0</v>
      </c>
      <c r="K330" s="15">
        <v>0</v>
      </c>
      <c r="L330" s="17">
        <v>0</v>
      </c>
      <c r="M330" s="25">
        <f t="shared" si="22"/>
        <v>0</v>
      </c>
      <c r="N330" s="15">
        <v>4</v>
      </c>
      <c r="O330" s="17">
        <v>4</v>
      </c>
      <c r="P330" s="44">
        <f t="shared" si="24"/>
        <v>0</v>
      </c>
    </row>
    <row r="331" spans="1:16" ht="14.1" customHeight="1">
      <c r="A331" s="2">
        <v>170</v>
      </c>
      <c r="B331" s="2" t="str">
        <f>VLOOKUP(A331,Sheet2!$A$1:$B$114,2)</f>
        <v>Caswell Co</v>
      </c>
      <c r="C331" s="2">
        <v>5</v>
      </c>
      <c r="D331" s="2" t="str">
        <f>VLOOKUP(C331,Sheet1!$A$1:$B$18,2)</f>
        <v>Elementry Teachers</v>
      </c>
      <c r="E331" s="15">
        <v>133</v>
      </c>
      <c r="F331" s="17">
        <v>90</v>
      </c>
      <c r="G331" s="25">
        <f t="shared" si="21"/>
        <v>43</v>
      </c>
      <c r="H331" s="15">
        <v>13</v>
      </c>
      <c r="I331" s="17">
        <v>10</v>
      </c>
      <c r="J331" s="25">
        <f t="shared" si="23"/>
        <v>3</v>
      </c>
      <c r="K331" s="15">
        <v>0</v>
      </c>
      <c r="L331" s="17">
        <v>2</v>
      </c>
      <c r="M331" s="25">
        <f t="shared" si="22"/>
        <v>-2</v>
      </c>
      <c r="N331" s="15">
        <v>146</v>
      </c>
      <c r="O331" s="17">
        <v>102</v>
      </c>
      <c r="P331" s="44">
        <f t="shared" si="24"/>
        <v>44</v>
      </c>
    </row>
    <row r="332" spans="1:16" ht="14.1" customHeight="1">
      <c r="A332" s="2">
        <v>170</v>
      </c>
      <c r="B332" s="2" t="str">
        <f>VLOOKUP(A332,Sheet2!$A$1:$B$114,2)</f>
        <v>Caswell Co</v>
      </c>
      <c r="C332" s="2">
        <v>6</v>
      </c>
      <c r="D332" s="2" t="str">
        <f>VLOOKUP(C332,Sheet1!$A$1:$B$18,2)</f>
        <v>Secondary Teachers</v>
      </c>
      <c r="E332" s="15">
        <v>58</v>
      </c>
      <c r="F332" s="17">
        <v>105</v>
      </c>
      <c r="G332" s="25">
        <f t="shared" si="21"/>
        <v>-47</v>
      </c>
      <c r="H332" s="15">
        <v>0</v>
      </c>
      <c r="I332" s="17">
        <v>9</v>
      </c>
      <c r="J332" s="25">
        <f t="shared" si="23"/>
        <v>-9</v>
      </c>
      <c r="K332" s="15">
        <v>0</v>
      </c>
      <c r="L332" s="17">
        <v>1</v>
      </c>
      <c r="M332" s="25">
        <f t="shared" si="22"/>
        <v>-1</v>
      </c>
      <c r="N332" s="15">
        <v>58</v>
      </c>
      <c r="O332" s="17">
        <v>115</v>
      </c>
      <c r="P332" s="44">
        <f t="shared" si="24"/>
        <v>-57</v>
      </c>
    </row>
    <row r="333" spans="1:16" ht="14.1" customHeight="1">
      <c r="A333" s="2">
        <v>170</v>
      </c>
      <c r="B333" s="2" t="str">
        <f>VLOOKUP(A333,Sheet2!$A$1:$B$114,2)</f>
        <v>Caswell Co</v>
      </c>
      <c r="C333" s="2">
        <v>7</v>
      </c>
      <c r="D333" s="2" t="str">
        <f>VLOOKUP(C333,Sheet1!$A$1:$B$18,2)</f>
        <v>Other Teachers</v>
      </c>
      <c r="E333" s="15">
        <v>0</v>
      </c>
      <c r="F333" s="17">
        <v>0</v>
      </c>
      <c r="G333" s="25">
        <f t="shared" si="21"/>
        <v>0</v>
      </c>
      <c r="H333" s="15">
        <v>0</v>
      </c>
      <c r="I333" s="17">
        <v>0</v>
      </c>
      <c r="J333" s="25">
        <f t="shared" si="23"/>
        <v>0</v>
      </c>
      <c r="K333" s="15">
        <v>0</v>
      </c>
      <c r="L333" s="17">
        <v>0</v>
      </c>
      <c r="M333" s="25">
        <f t="shared" si="22"/>
        <v>0</v>
      </c>
      <c r="N333" s="15">
        <v>0</v>
      </c>
      <c r="O333" s="17">
        <v>0</v>
      </c>
      <c r="P333" s="44">
        <f t="shared" si="24"/>
        <v>0</v>
      </c>
    </row>
    <row r="334" spans="1:16" ht="14.1" customHeight="1">
      <c r="A334" s="2">
        <v>170</v>
      </c>
      <c r="B334" s="2" t="str">
        <f>VLOOKUP(A334,Sheet2!$A$1:$B$114,2)</f>
        <v>Caswell Co</v>
      </c>
      <c r="C334" s="2">
        <v>8</v>
      </c>
      <c r="D334" s="2" t="str">
        <f>VLOOKUP(C334,Sheet1!$A$1:$B$18,2)</f>
        <v>Guidence Personnel</v>
      </c>
      <c r="E334" s="15">
        <v>9</v>
      </c>
      <c r="F334" s="17">
        <v>10</v>
      </c>
      <c r="G334" s="25">
        <f t="shared" si="21"/>
        <v>-1</v>
      </c>
      <c r="H334" s="15">
        <v>0</v>
      </c>
      <c r="I334" s="17">
        <v>0</v>
      </c>
      <c r="J334" s="25">
        <f t="shared" si="23"/>
        <v>0</v>
      </c>
      <c r="K334" s="15">
        <v>0</v>
      </c>
      <c r="L334" s="17">
        <v>0</v>
      </c>
      <c r="M334" s="25">
        <f t="shared" si="22"/>
        <v>0</v>
      </c>
      <c r="N334" s="15">
        <v>9</v>
      </c>
      <c r="O334" s="17">
        <v>10</v>
      </c>
      <c r="P334" s="44">
        <f t="shared" si="24"/>
        <v>-1</v>
      </c>
    </row>
    <row r="335" spans="1:16" ht="14.1" customHeight="1">
      <c r="A335" s="2">
        <v>170</v>
      </c>
      <c r="B335" s="2" t="str">
        <f>VLOOKUP(A335,Sheet2!$A$1:$B$114,2)</f>
        <v>Caswell Co</v>
      </c>
      <c r="C335" s="2">
        <v>9</v>
      </c>
      <c r="D335" s="2" t="str">
        <f>VLOOKUP(C335,Sheet1!$A$1:$B$18,2)</f>
        <v>Psychology Personnel</v>
      </c>
      <c r="E335" s="15">
        <v>1</v>
      </c>
      <c r="F335" s="17">
        <v>1</v>
      </c>
      <c r="G335" s="25">
        <f t="shared" si="21"/>
        <v>0</v>
      </c>
      <c r="H335" s="15">
        <v>0</v>
      </c>
      <c r="I335" s="17">
        <v>0</v>
      </c>
      <c r="J335" s="25">
        <f t="shared" si="23"/>
        <v>0</v>
      </c>
      <c r="K335" s="15">
        <v>0</v>
      </c>
      <c r="L335" s="17">
        <v>0</v>
      </c>
      <c r="M335" s="25">
        <f t="shared" si="22"/>
        <v>0</v>
      </c>
      <c r="N335" s="15">
        <v>1</v>
      </c>
      <c r="O335" s="17">
        <v>1</v>
      </c>
      <c r="P335" s="44">
        <f t="shared" si="24"/>
        <v>0</v>
      </c>
    </row>
    <row r="336" spans="1:16" ht="14.1" customHeight="1">
      <c r="A336" s="2">
        <v>170</v>
      </c>
      <c r="B336" s="2" t="str">
        <f>VLOOKUP(A336,Sheet2!$A$1:$B$114,2)</f>
        <v>Caswell Co</v>
      </c>
      <c r="C336" s="2">
        <v>10</v>
      </c>
      <c r="D336" s="2" t="str">
        <f>VLOOKUP(C336,Sheet1!$A$1:$B$18,2)</f>
        <v>Media Cordinators and Audio Visual</v>
      </c>
      <c r="E336" s="15">
        <v>6</v>
      </c>
      <c r="F336" s="17">
        <v>6</v>
      </c>
      <c r="G336" s="25">
        <f t="shared" si="21"/>
        <v>0</v>
      </c>
      <c r="H336" s="15">
        <v>0</v>
      </c>
      <c r="I336" s="17">
        <v>0</v>
      </c>
      <c r="J336" s="25">
        <f t="shared" si="23"/>
        <v>0</v>
      </c>
      <c r="K336" s="15">
        <v>0</v>
      </c>
      <c r="L336" s="17">
        <v>0</v>
      </c>
      <c r="M336" s="25">
        <f t="shared" si="22"/>
        <v>0</v>
      </c>
      <c r="N336" s="15">
        <v>6</v>
      </c>
      <c r="O336" s="17">
        <v>6</v>
      </c>
      <c r="P336" s="44">
        <f t="shared" si="24"/>
        <v>0</v>
      </c>
    </row>
    <row r="337" spans="1:16" ht="14.1" customHeight="1">
      <c r="A337" s="2">
        <v>170</v>
      </c>
      <c r="B337" s="2" t="str">
        <f>VLOOKUP(A337,Sheet2!$A$1:$B$114,2)</f>
        <v>Caswell Co</v>
      </c>
      <c r="C337" s="2">
        <v>11</v>
      </c>
      <c r="D337" s="2" t="str">
        <f>VLOOKUP(C337,Sheet1!$A$1:$B$18,2)</f>
        <v>Consultants and Supervisors of Instructions</v>
      </c>
      <c r="E337" s="15">
        <v>0</v>
      </c>
      <c r="F337" s="17">
        <v>0</v>
      </c>
      <c r="G337" s="25">
        <f t="shared" si="21"/>
        <v>0</v>
      </c>
      <c r="H337" s="15">
        <v>0</v>
      </c>
      <c r="I337" s="17">
        <v>0</v>
      </c>
      <c r="J337" s="25">
        <f t="shared" si="23"/>
        <v>0</v>
      </c>
      <c r="K337" s="15">
        <v>0</v>
      </c>
      <c r="L337" s="17">
        <v>0</v>
      </c>
      <c r="M337" s="25">
        <f t="shared" si="22"/>
        <v>0</v>
      </c>
      <c r="N337" s="15">
        <v>0</v>
      </c>
      <c r="O337" s="17">
        <v>0</v>
      </c>
      <c r="P337" s="44">
        <f t="shared" si="24"/>
        <v>0</v>
      </c>
    </row>
    <row r="338" spans="1:16" ht="14.1" customHeight="1">
      <c r="A338" s="2">
        <v>170</v>
      </c>
      <c r="B338" s="2" t="str">
        <f>VLOOKUP(A338,Sheet2!$A$1:$B$114,2)</f>
        <v>Caswell Co</v>
      </c>
      <c r="C338" s="2">
        <v>12</v>
      </c>
      <c r="D338" s="2" t="str">
        <f>VLOOKUP(C338,Sheet1!$A$1:$B$18,2)</f>
        <v>Other Professional Staff</v>
      </c>
      <c r="E338" s="15">
        <v>2</v>
      </c>
      <c r="F338" s="17">
        <v>2</v>
      </c>
      <c r="G338" s="25">
        <f t="shared" si="21"/>
        <v>0</v>
      </c>
      <c r="H338" s="15">
        <v>0</v>
      </c>
      <c r="I338" s="17">
        <v>1</v>
      </c>
      <c r="J338" s="25">
        <f t="shared" si="23"/>
        <v>-1</v>
      </c>
      <c r="K338" s="15">
        <v>4</v>
      </c>
      <c r="L338" s="17">
        <v>3</v>
      </c>
      <c r="M338" s="25">
        <f t="shared" si="22"/>
        <v>1</v>
      </c>
      <c r="N338" s="15">
        <v>6</v>
      </c>
      <c r="O338" s="17">
        <v>6</v>
      </c>
      <c r="P338" s="44">
        <f t="shared" si="24"/>
        <v>0</v>
      </c>
    </row>
    <row r="339" spans="1:16" ht="14.1" customHeight="1">
      <c r="A339" s="2">
        <v>170</v>
      </c>
      <c r="B339" s="2" t="str">
        <f>VLOOKUP(A339,Sheet2!$A$1:$B$114,2)</f>
        <v>Caswell Co</v>
      </c>
      <c r="C339" s="2">
        <v>13</v>
      </c>
      <c r="D339" s="2" t="str">
        <f>VLOOKUP(C339,Sheet1!$A$1:$B$18,2)</f>
        <v>Teacher Assistants</v>
      </c>
      <c r="E339" s="15">
        <v>32</v>
      </c>
      <c r="F339" s="17">
        <v>53</v>
      </c>
      <c r="G339" s="25">
        <f t="shared" si="21"/>
        <v>-21</v>
      </c>
      <c r="H339" s="15">
        <v>32</v>
      </c>
      <c r="I339" s="17">
        <v>16</v>
      </c>
      <c r="J339" s="25">
        <f t="shared" si="23"/>
        <v>16</v>
      </c>
      <c r="K339" s="15">
        <v>0</v>
      </c>
      <c r="L339" s="17">
        <v>1</v>
      </c>
      <c r="M339" s="25">
        <f t="shared" si="22"/>
        <v>-1</v>
      </c>
      <c r="N339" s="15">
        <v>64</v>
      </c>
      <c r="O339" s="17">
        <v>70</v>
      </c>
      <c r="P339" s="44">
        <f t="shared" si="24"/>
        <v>-6</v>
      </c>
    </row>
    <row r="340" spans="1:16" ht="14.1" customHeight="1">
      <c r="A340" s="2">
        <v>170</v>
      </c>
      <c r="B340" s="2" t="str">
        <f>VLOOKUP(A340,Sheet2!$A$1:$B$114,2)</f>
        <v>Caswell Co</v>
      </c>
      <c r="C340" s="2">
        <v>14</v>
      </c>
      <c r="D340" s="2" t="str">
        <f>VLOOKUP(C340,Sheet1!$A$1:$B$18,2)</f>
        <v>Technicians</v>
      </c>
      <c r="E340" s="15">
        <v>2</v>
      </c>
      <c r="F340" s="17">
        <v>1</v>
      </c>
      <c r="G340" s="25">
        <f t="shared" si="21"/>
        <v>1</v>
      </c>
      <c r="H340" s="15">
        <v>0</v>
      </c>
      <c r="I340" s="17">
        <v>0</v>
      </c>
      <c r="J340" s="25">
        <f t="shared" si="23"/>
        <v>0</v>
      </c>
      <c r="K340" s="15">
        <v>0</v>
      </c>
      <c r="L340" s="17">
        <v>0</v>
      </c>
      <c r="M340" s="25">
        <f t="shared" si="22"/>
        <v>0</v>
      </c>
      <c r="N340" s="15">
        <v>2</v>
      </c>
      <c r="O340" s="17">
        <v>1</v>
      </c>
      <c r="P340" s="44">
        <f t="shared" si="24"/>
        <v>1</v>
      </c>
    </row>
    <row r="341" spans="1:16" ht="14.1" customHeight="1">
      <c r="A341" s="2">
        <v>170</v>
      </c>
      <c r="B341" s="2" t="str">
        <f>VLOOKUP(A341,Sheet2!$A$1:$B$114,2)</f>
        <v>Caswell Co</v>
      </c>
      <c r="C341" s="2">
        <v>15</v>
      </c>
      <c r="D341" s="2" t="str">
        <f>VLOOKUP(C341,Sheet1!$A$1:$B$18,2)</f>
        <v>Clerks/Secretaries</v>
      </c>
      <c r="E341" s="15">
        <v>27</v>
      </c>
      <c r="F341" s="17">
        <v>12</v>
      </c>
      <c r="G341" s="25">
        <f t="shared" si="21"/>
        <v>15</v>
      </c>
      <c r="H341" s="15">
        <v>1</v>
      </c>
      <c r="I341" s="17">
        <v>16</v>
      </c>
      <c r="J341" s="25">
        <f t="shared" si="23"/>
        <v>-15</v>
      </c>
      <c r="K341" s="15">
        <v>1</v>
      </c>
      <c r="L341" s="17">
        <v>1</v>
      </c>
      <c r="M341" s="25">
        <f t="shared" si="22"/>
        <v>0</v>
      </c>
      <c r="N341" s="15">
        <v>29</v>
      </c>
      <c r="O341" s="17">
        <v>29</v>
      </c>
      <c r="P341" s="44">
        <f t="shared" si="24"/>
        <v>0</v>
      </c>
    </row>
    <row r="342" spans="1:16" ht="14.1" customHeight="1">
      <c r="A342" s="2">
        <v>170</v>
      </c>
      <c r="B342" s="2" t="str">
        <f>VLOOKUP(A342,Sheet2!$A$1:$B$114,2)</f>
        <v>Caswell Co</v>
      </c>
      <c r="C342" s="2">
        <v>16</v>
      </c>
      <c r="D342" s="2" t="str">
        <f>VLOOKUP(C342,Sheet1!$A$1:$B$18,2)</f>
        <v>Service Workers</v>
      </c>
      <c r="E342" s="15">
        <v>16</v>
      </c>
      <c r="F342" s="17">
        <v>16</v>
      </c>
      <c r="G342" s="25">
        <f t="shared" si="21"/>
        <v>0</v>
      </c>
      <c r="H342" s="15">
        <v>49</v>
      </c>
      <c r="I342" s="17">
        <v>8</v>
      </c>
      <c r="J342" s="25">
        <f t="shared" si="23"/>
        <v>41</v>
      </c>
      <c r="K342" s="15">
        <v>0</v>
      </c>
      <c r="L342" s="17">
        <v>37</v>
      </c>
      <c r="M342" s="25">
        <f t="shared" si="22"/>
        <v>-37</v>
      </c>
      <c r="N342" s="15">
        <v>65</v>
      </c>
      <c r="O342" s="17">
        <v>61</v>
      </c>
      <c r="P342" s="44">
        <f t="shared" si="24"/>
        <v>4</v>
      </c>
    </row>
    <row r="343" spans="1:16" ht="14.1" customHeight="1">
      <c r="A343" s="2">
        <v>170</v>
      </c>
      <c r="B343" s="2" t="str">
        <f>VLOOKUP(A343,Sheet2!$A$1:$B$114,2)</f>
        <v>Caswell Co</v>
      </c>
      <c r="C343" s="2">
        <v>17</v>
      </c>
      <c r="D343" s="2" t="str">
        <f>VLOOKUP(C343,Sheet1!$A$1:$B$18,2)</f>
        <v>Skilled Crafts</v>
      </c>
      <c r="E343" s="15">
        <v>5</v>
      </c>
      <c r="F343" s="17">
        <v>5</v>
      </c>
      <c r="G343" s="25">
        <f t="shared" si="21"/>
        <v>0</v>
      </c>
      <c r="H343" s="15">
        <v>0</v>
      </c>
      <c r="I343" s="17">
        <v>0</v>
      </c>
      <c r="J343" s="25">
        <f t="shared" si="23"/>
        <v>0</v>
      </c>
      <c r="K343" s="15">
        <v>6</v>
      </c>
      <c r="L343" s="17">
        <v>0</v>
      </c>
      <c r="M343" s="25">
        <f t="shared" si="22"/>
        <v>6</v>
      </c>
      <c r="N343" s="15">
        <v>11</v>
      </c>
      <c r="O343" s="17">
        <v>5</v>
      </c>
      <c r="P343" s="44">
        <f t="shared" si="24"/>
        <v>6</v>
      </c>
    </row>
    <row r="344" spans="1:16" ht="14.1" customHeight="1">
      <c r="A344" s="2">
        <v>170</v>
      </c>
      <c r="B344" s="2" t="str">
        <f>VLOOKUP(A344,Sheet2!$A$1:$B$114,2)</f>
        <v>Caswell Co</v>
      </c>
      <c r="C344" s="2">
        <v>18</v>
      </c>
      <c r="D344" s="2" t="str">
        <f>VLOOKUP(C344,Sheet1!$A$1:$B$18,2)</f>
        <v>Laborers Unskilled</v>
      </c>
      <c r="E344" s="15">
        <v>0</v>
      </c>
      <c r="F344" s="17">
        <v>0</v>
      </c>
      <c r="G344" s="25">
        <f t="shared" si="21"/>
        <v>0</v>
      </c>
      <c r="H344" s="15">
        <v>0</v>
      </c>
      <c r="I344" s="17">
        <v>0</v>
      </c>
      <c r="J344" s="25">
        <f t="shared" si="23"/>
        <v>0</v>
      </c>
      <c r="K344" s="15">
        <v>0</v>
      </c>
      <c r="L344" s="17">
        <v>0</v>
      </c>
      <c r="M344" s="25">
        <f t="shared" si="22"/>
        <v>0</v>
      </c>
      <c r="N344" s="15">
        <v>0</v>
      </c>
      <c r="O344" s="17">
        <v>0</v>
      </c>
      <c r="P344" s="44">
        <f t="shared" si="24"/>
        <v>0</v>
      </c>
    </row>
    <row r="345" spans="1:16" ht="14.1" customHeight="1">
      <c r="A345" s="2">
        <v>180</v>
      </c>
      <c r="B345" s="2" t="str">
        <f>VLOOKUP(A345,Sheet2!$A$1:$B$114,2)</f>
        <v>Caswell Co</v>
      </c>
      <c r="C345" s="2">
        <v>1</v>
      </c>
      <c r="D345" s="2" t="str">
        <f>VLOOKUP(C345,Sheet1!$A$1:$B$18,2)</f>
        <v>Officials, Administrators, Managers</v>
      </c>
      <c r="E345" s="15">
        <v>8</v>
      </c>
      <c r="F345" s="17">
        <v>10</v>
      </c>
      <c r="G345" s="25">
        <f t="shared" si="21"/>
        <v>-2</v>
      </c>
      <c r="H345" s="15">
        <v>3</v>
      </c>
      <c r="I345" s="17">
        <v>2</v>
      </c>
      <c r="J345" s="25">
        <f t="shared" si="23"/>
        <v>1</v>
      </c>
      <c r="K345" s="15">
        <v>10</v>
      </c>
      <c r="L345" s="17">
        <v>10</v>
      </c>
      <c r="M345" s="25">
        <f t="shared" si="22"/>
        <v>0</v>
      </c>
      <c r="N345" s="15">
        <v>21</v>
      </c>
      <c r="O345" s="17">
        <v>22</v>
      </c>
      <c r="P345" s="44">
        <f t="shared" si="24"/>
        <v>-1</v>
      </c>
    </row>
    <row r="346" spans="1:16" ht="14.1" customHeight="1">
      <c r="A346" s="2">
        <v>180</v>
      </c>
      <c r="B346" s="2" t="str">
        <f>VLOOKUP(A346,Sheet2!$A$1:$B$114,2)</f>
        <v>Caswell Co</v>
      </c>
      <c r="C346" s="2">
        <v>2</v>
      </c>
      <c r="D346" s="2" t="str">
        <f>VLOOKUP(C346,Sheet1!$A$1:$B$18,2)</f>
        <v>Principals</v>
      </c>
      <c r="E346" s="15">
        <v>27</v>
      </c>
      <c r="F346" s="17">
        <v>28</v>
      </c>
      <c r="G346" s="25">
        <f t="shared" si="21"/>
        <v>-1</v>
      </c>
      <c r="H346" s="15">
        <v>0</v>
      </c>
      <c r="I346" s="17">
        <v>0</v>
      </c>
      <c r="J346" s="25">
        <f t="shared" si="23"/>
        <v>0</v>
      </c>
      <c r="K346" s="15">
        <v>1</v>
      </c>
      <c r="L346" s="17">
        <v>0</v>
      </c>
      <c r="M346" s="25">
        <f t="shared" si="22"/>
        <v>1</v>
      </c>
      <c r="N346" s="15">
        <v>28</v>
      </c>
      <c r="O346" s="17">
        <v>28</v>
      </c>
      <c r="P346" s="44">
        <f t="shared" si="24"/>
        <v>0</v>
      </c>
    </row>
    <row r="347" spans="1:16" ht="14.1" customHeight="1">
      <c r="A347" s="2">
        <v>180</v>
      </c>
      <c r="B347" s="2" t="str">
        <f>VLOOKUP(A347,Sheet2!$A$1:$B$114,2)</f>
        <v>Caswell Co</v>
      </c>
      <c r="C347" s="2">
        <v>3</v>
      </c>
      <c r="D347" s="2" t="str">
        <f>VLOOKUP(C347,Sheet1!$A$1:$B$18,2)</f>
        <v>Assistant Principals, Teaching</v>
      </c>
      <c r="E347" s="15">
        <v>0</v>
      </c>
      <c r="F347" s="17">
        <v>0</v>
      </c>
      <c r="G347" s="25">
        <f t="shared" si="21"/>
        <v>0</v>
      </c>
      <c r="H347" s="15">
        <v>0</v>
      </c>
      <c r="I347" s="17">
        <v>0</v>
      </c>
      <c r="J347" s="25">
        <f t="shared" si="23"/>
        <v>0</v>
      </c>
      <c r="K347" s="15">
        <v>0</v>
      </c>
      <c r="L347" s="17">
        <v>0</v>
      </c>
      <c r="M347" s="25">
        <f t="shared" si="22"/>
        <v>0</v>
      </c>
      <c r="N347" s="15">
        <v>0</v>
      </c>
      <c r="O347" s="17">
        <v>0</v>
      </c>
      <c r="P347" s="44">
        <f t="shared" si="24"/>
        <v>0</v>
      </c>
    </row>
    <row r="348" spans="1:16" ht="14.1" customHeight="1">
      <c r="A348" s="2">
        <v>180</v>
      </c>
      <c r="B348" s="2" t="str">
        <f>VLOOKUP(A348,Sheet2!$A$1:$B$114,2)</f>
        <v>Caswell Co</v>
      </c>
      <c r="C348" s="2">
        <v>4</v>
      </c>
      <c r="D348" s="2" t="str">
        <f>VLOOKUP(C348,Sheet1!$A$1:$B$18,2)</f>
        <v>Assistant Principals, Non-Teaching</v>
      </c>
      <c r="E348" s="15">
        <v>34</v>
      </c>
      <c r="F348" s="17">
        <v>20</v>
      </c>
      <c r="G348" s="25">
        <f t="shared" si="21"/>
        <v>14</v>
      </c>
      <c r="H348" s="15">
        <v>0</v>
      </c>
      <c r="I348" s="17">
        <v>0</v>
      </c>
      <c r="J348" s="25">
        <f t="shared" si="23"/>
        <v>0</v>
      </c>
      <c r="K348" s="15">
        <v>0</v>
      </c>
      <c r="L348" s="17">
        <v>13</v>
      </c>
      <c r="M348" s="25">
        <f t="shared" si="22"/>
        <v>-13</v>
      </c>
      <c r="N348" s="15">
        <v>34</v>
      </c>
      <c r="O348" s="17">
        <v>33</v>
      </c>
      <c r="P348" s="44">
        <f t="shared" si="24"/>
        <v>1</v>
      </c>
    </row>
    <row r="349" spans="1:16" ht="14.1" customHeight="1">
      <c r="A349" s="2">
        <v>180</v>
      </c>
      <c r="B349" s="2" t="str">
        <f>VLOOKUP(A349,Sheet2!$A$1:$B$114,2)</f>
        <v>Caswell Co</v>
      </c>
      <c r="C349" s="2">
        <v>5</v>
      </c>
      <c r="D349" s="2" t="str">
        <f>VLOOKUP(C349,Sheet1!$A$1:$B$18,2)</f>
        <v>Elementry Teachers</v>
      </c>
      <c r="E349" s="15">
        <v>608</v>
      </c>
      <c r="F349" s="17">
        <v>551</v>
      </c>
      <c r="G349" s="25">
        <f t="shared" si="21"/>
        <v>57</v>
      </c>
      <c r="H349" s="15">
        <v>78</v>
      </c>
      <c r="I349" s="17">
        <v>131</v>
      </c>
      <c r="J349" s="25">
        <f t="shared" si="23"/>
        <v>-53</v>
      </c>
      <c r="K349" s="15">
        <v>21</v>
      </c>
      <c r="L349" s="17">
        <v>36</v>
      </c>
      <c r="M349" s="25">
        <f t="shared" si="22"/>
        <v>-15</v>
      </c>
      <c r="N349" s="15">
        <v>707</v>
      </c>
      <c r="O349" s="17">
        <v>718</v>
      </c>
      <c r="P349" s="44">
        <f t="shared" si="24"/>
        <v>-11</v>
      </c>
    </row>
    <row r="350" spans="1:16" ht="14.1" customHeight="1">
      <c r="A350" s="2">
        <v>180</v>
      </c>
      <c r="B350" s="2" t="str">
        <f>VLOOKUP(A350,Sheet2!$A$1:$B$114,2)</f>
        <v>Caswell Co</v>
      </c>
      <c r="C350" s="2">
        <v>6</v>
      </c>
      <c r="D350" s="2" t="str">
        <f>VLOOKUP(C350,Sheet1!$A$1:$B$18,2)</f>
        <v>Secondary Teachers</v>
      </c>
      <c r="E350" s="15">
        <v>271</v>
      </c>
      <c r="F350" s="17">
        <v>253</v>
      </c>
      <c r="G350" s="25">
        <f t="shared" si="21"/>
        <v>18</v>
      </c>
      <c r="H350" s="15">
        <v>27</v>
      </c>
      <c r="I350" s="17">
        <v>37</v>
      </c>
      <c r="J350" s="25">
        <f t="shared" si="23"/>
        <v>-10</v>
      </c>
      <c r="K350" s="15">
        <v>13</v>
      </c>
      <c r="L350" s="17">
        <v>24</v>
      </c>
      <c r="M350" s="25">
        <f t="shared" si="22"/>
        <v>-11</v>
      </c>
      <c r="N350" s="15">
        <v>311</v>
      </c>
      <c r="O350" s="17">
        <v>314</v>
      </c>
      <c r="P350" s="44">
        <f t="shared" si="24"/>
        <v>-3</v>
      </c>
    </row>
    <row r="351" spans="1:16" ht="14.1" customHeight="1">
      <c r="A351" s="2">
        <v>180</v>
      </c>
      <c r="B351" s="2" t="str">
        <f>VLOOKUP(A351,Sheet2!$A$1:$B$114,2)</f>
        <v>Caswell Co</v>
      </c>
      <c r="C351" s="2">
        <v>7</v>
      </c>
      <c r="D351" s="2" t="str">
        <f>VLOOKUP(C351,Sheet1!$A$1:$B$18,2)</f>
        <v>Other Teachers</v>
      </c>
      <c r="E351" s="15">
        <v>4</v>
      </c>
      <c r="F351" s="17">
        <v>5</v>
      </c>
      <c r="G351" s="25">
        <f t="shared" si="21"/>
        <v>-1</v>
      </c>
      <c r="H351" s="15">
        <v>4</v>
      </c>
      <c r="I351" s="17">
        <v>5</v>
      </c>
      <c r="J351" s="25">
        <f t="shared" si="23"/>
        <v>-1</v>
      </c>
      <c r="K351" s="15">
        <v>5</v>
      </c>
      <c r="L351" s="17">
        <v>4</v>
      </c>
      <c r="M351" s="25">
        <f t="shared" si="22"/>
        <v>1</v>
      </c>
      <c r="N351" s="15">
        <v>13</v>
      </c>
      <c r="O351" s="17">
        <v>14</v>
      </c>
      <c r="P351" s="44">
        <f t="shared" si="24"/>
        <v>-1</v>
      </c>
    </row>
    <row r="352" spans="1:16" ht="14.1" customHeight="1">
      <c r="A352" s="2">
        <v>180</v>
      </c>
      <c r="B352" s="2" t="str">
        <f>VLOOKUP(A352,Sheet2!$A$1:$B$114,2)</f>
        <v>Caswell Co</v>
      </c>
      <c r="C352" s="2">
        <v>8</v>
      </c>
      <c r="D352" s="2" t="str">
        <f>VLOOKUP(C352,Sheet1!$A$1:$B$18,2)</f>
        <v>Guidence Personnel</v>
      </c>
      <c r="E352" s="15">
        <v>41</v>
      </c>
      <c r="F352" s="17">
        <v>39</v>
      </c>
      <c r="G352" s="25">
        <f t="shared" si="21"/>
        <v>2</v>
      </c>
      <c r="H352" s="15">
        <v>0</v>
      </c>
      <c r="I352" s="17">
        <v>2</v>
      </c>
      <c r="J352" s="25">
        <f t="shared" si="23"/>
        <v>-2</v>
      </c>
      <c r="K352" s="15">
        <v>0</v>
      </c>
      <c r="L352" s="17">
        <v>0</v>
      </c>
      <c r="M352" s="25">
        <f t="shared" si="22"/>
        <v>0</v>
      </c>
      <c r="N352" s="15">
        <v>41</v>
      </c>
      <c r="O352" s="17">
        <v>41</v>
      </c>
      <c r="P352" s="44">
        <f t="shared" si="24"/>
        <v>0</v>
      </c>
    </row>
    <row r="353" spans="1:16" ht="14.1" customHeight="1">
      <c r="A353" s="2">
        <v>180</v>
      </c>
      <c r="B353" s="2" t="str">
        <f>VLOOKUP(A353,Sheet2!$A$1:$B$114,2)</f>
        <v>Caswell Co</v>
      </c>
      <c r="C353" s="2">
        <v>9</v>
      </c>
      <c r="D353" s="2" t="str">
        <f>VLOOKUP(C353,Sheet1!$A$1:$B$18,2)</f>
        <v>Psychology Personnel</v>
      </c>
      <c r="E353" s="15">
        <v>5</v>
      </c>
      <c r="F353" s="17">
        <v>7</v>
      </c>
      <c r="G353" s="25">
        <f t="shared" si="21"/>
        <v>-2</v>
      </c>
      <c r="H353" s="15">
        <v>1</v>
      </c>
      <c r="I353" s="17">
        <v>2</v>
      </c>
      <c r="J353" s="25">
        <f t="shared" si="23"/>
        <v>-1</v>
      </c>
      <c r="K353" s="15">
        <v>0</v>
      </c>
      <c r="L353" s="17">
        <v>0</v>
      </c>
      <c r="M353" s="25">
        <f t="shared" si="22"/>
        <v>0</v>
      </c>
      <c r="N353" s="15">
        <v>6</v>
      </c>
      <c r="O353" s="17">
        <v>9</v>
      </c>
      <c r="P353" s="44">
        <f t="shared" si="24"/>
        <v>-3</v>
      </c>
    </row>
    <row r="354" spans="1:16" ht="14.1" customHeight="1">
      <c r="A354" s="2">
        <v>180</v>
      </c>
      <c r="B354" s="2" t="str">
        <f>VLOOKUP(A354,Sheet2!$A$1:$B$114,2)</f>
        <v>Caswell Co</v>
      </c>
      <c r="C354" s="2">
        <v>10</v>
      </c>
      <c r="D354" s="2" t="str">
        <f>VLOOKUP(C354,Sheet1!$A$1:$B$18,2)</f>
        <v>Media Cordinators and Audio Visual</v>
      </c>
      <c r="E354" s="15">
        <v>26</v>
      </c>
      <c r="F354" s="17">
        <v>24</v>
      </c>
      <c r="G354" s="25">
        <f t="shared" si="21"/>
        <v>2</v>
      </c>
      <c r="H354" s="15">
        <v>0</v>
      </c>
      <c r="I354" s="17">
        <v>3</v>
      </c>
      <c r="J354" s="25">
        <f t="shared" si="23"/>
        <v>-3</v>
      </c>
      <c r="K354" s="15">
        <v>0</v>
      </c>
      <c r="L354" s="17">
        <v>0</v>
      </c>
      <c r="M354" s="25">
        <f t="shared" si="22"/>
        <v>0</v>
      </c>
      <c r="N354" s="15">
        <v>26</v>
      </c>
      <c r="O354" s="17">
        <v>27</v>
      </c>
      <c r="P354" s="44">
        <f t="shared" si="24"/>
        <v>-1</v>
      </c>
    </row>
    <row r="355" spans="1:16" ht="14.1" customHeight="1">
      <c r="A355" s="2">
        <v>180</v>
      </c>
      <c r="B355" s="2" t="str">
        <f>VLOOKUP(A355,Sheet2!$A$1:$B$114,2)</f>
        <v>Caswell Co</v>
      </c>
      <c r="C355" s="2">
        <v>11</v>
      </c>
      <c r="D355" s="2" t="str">
        <f>VLOOKUP(C355,Sheet1!$A$1:$B$18,2)</f>
        <v>Consultants and Supervisors of Instructions</v>
      </c>
      <c r="E355" s="15">
        <v>22</v>
      </c>
      <c r="F355" s="17">
        <v>18</v>
      </c>
      <c r="G355" s="25">
        <f t="shared" si="21"/>
        <v>4</v>
      </c>
      <c r="H355" s="15">
        <v>6</v>
      </c>
      <c r="I355" s="17">
        <v>9</v>
      </c>
      <c r="J355" s="25">
        <f t="shared" si="23"/>
        <v>-3</v>
      </c>
      <c r="K355" s="15">
        <v>3</v>
      </c>
      <c r="L355" s="17">
        <v>4</v>
      </c>
      <c r="M355" s="25">
        <f t="shared" si="22"/>
        <v>-1</v>
      </c>
      <c r="N355" s="15">
        <v>31</v>
      </c>
      <c r="O355" s="17">
        <v>31</v>
      </c>
      <c r="P355" s="44">
        <f t="shared" si="24"/>
        <v>0</v>
      </c>
    </row>
    <row r="356" spans="1:16" ht="14.1" customHeight="1">
      <c r="A356" s="2">
        <v>180</v>
      </c>
      <c r="B356" s="2" t="str">
        <f>VLOOKUP(A356,Sheet2!$A$1:$B$114,2)</f>
        <v>Caswell Co</v>
      </c>
      <c r="C356" s="2">
        <v>12</v>
      </c>
      <c r="D356" s="2" t="str">
        <f>VLOOKUP(C356,Sheet1!$A$1:$B$18,2)</f>
        <v>Other Professional Staff</v>
      </c>
      <c r="E356" s="15">
        <v>47</v>
      </c>
      <c r="F356" s="17">
        <v>41</v>
      </c>
      <c r="G356" s="25">
        <f t="shared" si="21"/>
        <v>6</v>
      </c>
      <c r="H356" s="15">
        <v>7</v>
      </c>
      <c r="I356" s="17">
        <v>10</v>
      </c>
      <c r="J356" s="25">
        <f t="shared" si="23"/>
        <v>-3</v>
      </c>
      <c r="K356" s="15">
        <v>24</v>
      </c>
      <c r="L356" s="17">
        <v>28</v>
      </c>
      <c r="M356" s="25">
        <f t="shared" si="22"/>
        <v>-4</v>
      </c>
      <c r="N356" s="15">
        <v>78</v>
      </c>
      <c r="O356" s="17">
        <v>79</v>
      </c>
      <c r="P356" s="44">
        <f t="shared" si="24"/>
        <v>-1</v>
      </c>
    </row>
    <row r="357" spans="1:16" ht="14.1" customHeight="1">
      <c r="A357" s="2">
        <v>180</v>
      </c>
      <c r="B357" s="2" t="str">
        <f>VLOOKUP(A357,Sheet2!$A$1:$B$114,2)</f>
        <v>Caswell Co</v>
      </c>
      <c r="C357" s="2">
        <v>13</v>
      </c>
      <c r="D357" s="2" t="str">
        <f>VLOOKUP(C357,Sheet1!$A$1:$B$18,2)</f>
        <v>Teacher Assistants</v>
      </c>
      <c r="E357" s="15">
        <v>190</v>
      </c>
      <c r="F357" s="17">
        <v>211</v>
      </c>
      <c r="G357" s="25">
        <f t="shared" si="21"/>
        <v>-21</v>
      </c>
      <c r="H357" s="15">
        <v>39</v>
      </c>
      <c r="I357" s="17">
        <v>43</v>
      </c>
      <c r="J357" s="25">
        <f t="shared" si="23"/>
        <v>-4</v>
      </c>
      <c r="K357" s="15">
        <v>43</v>
      </c>
      <c r="L357" s="17">
        <v>44</v>
      </c>
      <c r="M357" s="25">
        <f t="shared" si="22"/>
        <v>-1</v>
      </c>
      <c r="N357" s="15">
        <v>272</v>
      </c>
      <c r="O357" s="17">
        <v>298</v>
      </c>
      <c r="P357" s="44">
        <f t="shared" si="24"/>
        <v>-26</v>
      </c>
    </row>
    <row r="358" spans="1:16" ht="14.1" customHeight="1">
      <c r="A358" s="2">
        <v>180</v>
      </c>
      <c r="B358" s="2" t="str">
        <f>VLOOKUP(A358,Sheet2!$A$1:$B$114,2)</f>
        <v>Caswell Co</v>
      </c>
      <c r="C358" s="2">
        <v>14</v>
      </c>
      <c r="D358" s="2" t="str">
        <f>VLOOKUP(C358,Sheet1!$A$1:$B$18,2)</f>
        <v>Technicians</v>
      </c>
      <c r="E358" s="15">
        <v>0</v>
      </c>
      <c r="F358" s="17">
        <v>0</v>
      </c>
      <c r="G358" s="25">
        <f t="shared" si="21"/>
        <v>0</v>
      </c>
      <c r="H358" s="15">
        <v>1</v>
      </c>
      <c r="I358" s="17">
        <v>1</v>
      </c>
      <c r="J358" s="25">
        <f t="shared" si="23"/>
        <v>0</v>
      </c>
      <c r="K358" s="15">
        <v>21</v>
      </c>
      <c r="L358" s="17">
        <v>22</v>
      </c>
      <c r="M358" s="25">
        <f t="shared" si="22"/>
        <v>-1</v>
      </c>
      <c r="N358" s="15">
        <v>22</v>
      </c>
      <c r="O358" s="17">
        <v>23</v>
      </c>
      <c r="P358" s="44">
        <f t="shared" si="24"/>
        <v>-1</v>
      </c>
    </row>
    <row r="359" spans="1:16" ht="14.1" customHeight="1">
      <c r="A359" s="2">
        <v>180</v>
      </c>
      <c r="B359" s="2" t="str">
        <f>VLOOKUP(A359,Sheet2!$A$1:$B$114,2)</f>
        <v>Caswell Co</v>
      </c>
      <c r="C359" s="2">
        <v>15</v>
      </c>
      <c r="D359" s="2" t="str">
        <f>VLOOKUP(C359,Sheet1!$A$1:$B$18,2)</f>
        <v>Clerks/Secretaries</v>
      </c>
      <c r="E359" s="15">
        <v>43</v>
      </c>
      <c r="F359" s="17">
        <v>65</v>
      </c>
      <c r="G359" s="25">
        <f t="shared" si="21"/>
        <v>-22</v>
      </c>
      <c r="H359" s="15">
        <v>21</v>
      </c>
      <c r="I359" s="17">
        <v>0</v>
      </c>
      <c r="J359" s="25">
        <f t="shared" si="23"/>
        <v>21</v>
      </c>
      <c r="K359" s="15">
        <v>32</v>
      </c>
      <c r="L359" s="17">
        <v>28</v>
      </c>
      <c r="M359" s="25">
        <f t="shared" si="22"/>
        <v>4</v>
      </c>
      <c r="N359" s="15">
        <v>96</v>
      </c>
      <c r="O359" s="17">
        <v>93</v>
      </c>
      <c r="P359" s="44">
        <f t="shared" si="24"/>
        <v>3</v>
      </c>
    </row>
    <row r="360" spans="1:16" ht="14.1" customHeight="1">
      <c r="A360" s="2">
        <v>180</v>
      </c>
      <c r="B360" s="2" t="str">
        <f>VLOOKUP(A360,Sheet2!$A$1:$B$114,2)</f>
        <v>Caswell Co</v>
      </c>
      <c r="C360" s="2">
        <v>16</v>
      </c>
      <c r="D360" s="2" t="str">
        <f>VLOOKUP(C360,Sheet1!$A$1:$B$18,2)</f>
        <v>Service Workers</v>
      </c>
      <c r="E360" s="15">
        <v>72</v>
      </c>
      <c r="F360" s="17">
        <v>96</v>
      </c>
      <c r="G360" s="25">
        <f t="shared" si="21"/>
        <v>-24</v>
      </c>
      <c r="H360" s="15">
        <v>1</v>
      </c>
      <c r="I360" s="17">
        <v>0</v>
      </c>
      <c r="J360" s="25">
        <f t="shared" si="23"/>
        <v>1</v>
      </c>
      <c r="K360" s="15">
        <v>59</v>
      </c>
      <c r="L360" s="17">
        <v>41</v>
      </c>
      <c r="M360" s="25">
        <f t="shared" si="22"/>
        <v>18</v>
      </c>
      <c r="N360" s="15">
        <v>132</v>
      </c>
      <c r="O360" s="17">
        <v>137</v>
      </c>
      <c r="P360" s="44">
        <f t="shared" si="24"/>
        <v>-5</v>
      </c>
    </row>
    <row r="361" spans="1:16" ht="17.100000000000001" customHeight="1">
      <c r="A361" s="2">
        <v>180</v>
      </c>
      <c r="B361" s="2" t="str">
        <f>VLOOKUP(A361,Sheet2!$A$1:$B$114,2)</f>
        <v>Caswell Co</v>
      </c>
      <c r="C361" s="2">
        <v>17</v>
      </c>
      <c r="D361" s="2" t="str">
        <f>VLOOKUP(C361,Sheet1!$A$1:$B$18,2)</f>
        <v>Skilled Crafts</v>
      </c>
      <c r="E361" s="15">
        <v>12</v>
      </c>
      <c r="F361" s="17">
        <v>12</v>
      </c>
      <c r="G361" s="25">
        <f t="shared" si="21"/>
        <v>0</v>
      </c>
      <c r="H361" s="15">
        <v>0</v>
      </c>
      <c r="I361" s="17">
        <v>0</v>
      </c>
      <c r="J361" s="25">
        <f t="shared" si="23"/>
        <v>0</v>
      </c>
      <c r="K361" s="15">
        <v>40</v>
      </c>
      <c r="L361" s="17">
        <v>45</v>
      </c>
      <c r="M361" s="25">
        <f t="shared" si="22"/>
        <v>-5</v>
      </c>
      <c r="N361" s="15">
        <v>52</v>
      </c>
      <c r="O361" s="17">
        <v>57</v>
      </c>
      <c r="P361" s="44">
        <f t="shared" si="24"/>
        <v>-5</v>
      </c>
    </row>
    <row r="362" spans="1:16" ht="17.100000000000001" customHeight="1">
      <c r="A362" s="2">
        <v>180</v>
      </c>
      <c r="B362" s="2" t="str">
        <f>VLOOKUP(A362,Sheet2!$A$1:$B$114,2)</f>
        <v>Caswell Co</v>
      </c>
      <c r="C362" s="2">
        <v>18</v>
      </c>
      <c r="D362" s="2" t="str">
        <f>VLOOKUP(C362,Sheet1!$A$1:$B$18,2)</f>
        <v>Laborers Unskilled</v>
      </c>
      <c r="E362" s="15">
        <v>0</v>
      </c>
      <c r="F362" s="17">
        <v>0</v>
      </c>
      <c r="G362" s="25">
        <f t="shared" si="21"/>
        <v>0</v>
      </c>
      <c r="H362" s="15">
        <v>0</v>
      </c>
      <c r="I362" s="17">
        <v>0</v>
      </c>
      <c r="J362" s="25">
        <f t="shared" si="23"/>
        <v>0</v>
      </c>
      <c r="K362" s="15">
        <v>0</v>
      </c>
      <c r="L362" s="17">
        <v>0</v>
      </c>
      <c r="M362" s="25">
        <f t="shared" si="22"/>
        <v>0</v>
      </c>
      <c r="N362" s="15">
        <v>0</v>
      </c>
      <c r="O362" s="17">
        <v>0</v>
      </c>
      <c r="P362" s="44">
        <f t="shared" si="24"/>
        <v>0</v>
      </c>
    </row>
    <row r="363" spans="1:16" ht="14.1" customHeight="1">
      <c r="A363" s="2">
        <v>181</v>
      </c>
      <c r="B363" s="2" t="str">
        <f>VLOOKUP(A363,Sheet2!$A$1:$B$114,2)</f>
        <v>Hickory City</v>
      </c>
      <c r="C363" s="2">
        <v>1</v>
      </c>
      <c r="D363" s="2" t="str">
        <f>VLOOKUP(C363,Sheet1!$A$1:$B$18,2)</f>
        <v>Officials, Administrators, Managers</v>
      </c>
      <c r="E363" s="15">
        <v>6</v>
      </c>
      <c r="F363" s="17">
        <v>6</v>
      </c>
      <c r="G363" s="25">
        <f t="shared" si="21"/>
        <v>0</v>
      </c>
      <c r="H363" s="15">
        <v>1</v>
      </c>
      <c r="I363" s="17">
        <v>2</v>
      </c>
      <c r="J363" s="25">
        <f t="shared" si="23"/>
        <v>-1</v>
      </c>
      <c r="K363" s="15">
        <v>2</v>
      </c>
      <c r="L363" s="17">
        <v>1</v>
      </c>
      <c r="M363" s="25">
        <f t="shared" si="22"/>
        <v>1</v>
      </c>
      <c r="N363" s="15">
        <v>9</v>
      </c>
      <c r="O363" s="17">
        <v>9</v>
      </c>
      <c r="P363" s="44">
        <f t="shared" si="24"/>
        <v>0</v>
      </c>
    </row>
    <row r="364" spans="1:16" ht="14.1" customHeight="1">
      <c r="A364" s="2">
        <v>181</v>
      </c>
      <c r="B364" s="2" t="str">
        <f>VLOOKUP(A364,Sheet2!$A$1:$B$114,2)</f>
        <v>Hickory City</v>
      </c>
      <c r="C364" s="2">
        <v>2</v>
      </c>
      <c r="D364" s="2" t="str">
        <f>VLOOKUP(C364,Sheet1!$A$1:$B$18,2)</f>
        <v>Principals</v>
      </c>
      <c r="E364" s="15">
        <v>9</v>
      </c>
      <c r="F364" s="17">
        <v>9</v>
      </c>
      <c r="G364" s="25">
        <f t="shared" si="21"/>
        <v>0</v>
      </c>
      <c r="H364" s="15">
        <v>0</v>
      </c>
      <c r="I364" s="17">
        <v>0</v>
      </c>
      <c r="J364" s="25">
        <f t="shared" si="23"/>
        <v>0</v>
      </c>
      <c r="K364" s="15">
        <v>0</v>
      </c>
      <c r="L364" s="17">
        <v>0</v>
      </c>
      <c r="M364" s="25">
        <f t="shared" si="22"/>
        <v>0</v>
      </c>
      <c r="N364" s="15">
        <v>9</v>
      </c>
      <c r="O364" s="17">
        <v>9</v>
      </c>
      <c r="P364" s="44">
        <f t="shared" si="24"/>
        <v>0</v>
      </c>
    </row>
    <row r="365" spans="1:16" ht="14.1" customHeight="1">
      <c r="A365" s="2">
        <v>181</v>
      </c>
      <c r="B365" s="2" t="str">
        <f>VLOOKUP(A365,Sheet2!$A$1:$B$114,2)</f>
        <v>Hickory City</v>
      </c>
      <c r="C365" s="2">
        <v>3</v>
      </c>
      <c r="D365" s="2" t="str">
        <f>VLOOKUP(C365,Sheet1!$A$1:$B$18,2)</f>
        <v>Assistant Principals, Teaching</v>
      </c>
      <c r="E365" s="15">
        <v>0</v>
      </c>
      <c r="F365" s="17">
        <v>0</v>
      </c>
      <c r="G365" s="25">
        <f t="shared" si="21"/>
        <v>0</v>
      </c>
      <c r="H365" s="15">
        <v>0</v>
      </c>
      <c r="I365" s="17">
        <v>0</v>
      </c>
      <c r="J365" s="25">
        <f t="shared" si="23"/>
        <v>0</v>
      </c>
      <c r="K365" s="15">
        <v>0</v>
      </c>
      <c r="L365" s="17">
        <v>0</v>
      </c>
      <c r="M365" s="25">
        <f t="shared" si="22"/>
        <v>0</v>
      </c>
      <c r="N365" s="15">
        <v>0</v>
      </c>
      <c r="O365" s="17">
        <v>0</v>
      </c>
      <c r="P365" s="44">
        <f t="shared" si="24"/>
        <v>0</v>
      </c>
    </row>
    <row r="366" spans="1:16" ht="14.1" customHeight="1">
      <c r="A366" s="2">
        <v>181</v>
      </c>
      <c r="B366" s="2" t="str">
        <f>VLOOKUP(A366,Sheet2!$A$1:$B$114,2)</f>
        <v>Hickory City</v>
      </c>
      <c r="C366" s="2">
        <v>4</v>
      </c>
      <c r="D366" s="2" t="str">
        <f>VLOOKUP(C366,Sheet1!$A$1:$B$18,2)</f>
        <v>Assistant Principals, Non-Teaching</v>
      </c>
      <c r="E366" s="15">
        <v>5</v>
      </c>
      <c r="F366" s="17">
        <v>5</v>
      </c>
      <c r="G366" s="25">
        <f t="shared" si="21"/>
        <v>0</v>
      </c>
      <c r="H366" s="15">
        <v>0</v>
      </c>
      <c r="I366" s="17">
        <v>0</v>
      </c>
      <c r="J366" s="25">
        <f t="shared" si="23"/>
        <v>0</v>
      </c>
      <c r="K366" s="15">
        <v>4</v>
      </c>
      <c r="L366" s="17">
        <v>5</v>
      </c>
      <c r="M366" s="25">
        <f t="shared" si="22"/>
        <v>-1</v>
      </c>
      <c r="N366" s="15">
        <v>9</v>
      </c>
      <c r="O366" s="17">
        <v>10</v>
      </c>
      <c r="P366" s="44">
        <f t="shared" si="24"/>
        <v>-1</v>
      </c>
    </row>
    <row r="367" spans="1:16" ht="14.1" customHeight="1">
      <c r="A367" s="2">
        <v>181</v>
      </c>
      <c r="B367" s="2" t="str">
        <f>VLOOKUP(A367,Sheet2!$A$1:$B$114,2)</f>
        <v>Hickory City</v>
      </c>
      <c r="C367" s="2">
        <v>5</v>
      </c>
      <c r="D367" s="2" t="str">
        <f>VLOOKUP(C367,Sheet1!$A$1:$B$18,2)</f>
        <v>Elementry Teachers</v>
      </c>
      <c r="E367" s="15">
        <v>128</v>
      </c>
      <c r="F367" s="17">
        <v>97</v>
      </c>
      <c r="G367" s="25">
        <f t="shared" si="21"/>
        <v>31</v>
      </c>
      <c r="H367" s="15">
        <v>16</v>
      </c>
      <c r="I367" s="17">
        <v>0</v>
      </c>
      <c r="J367" s="25">
        <f t="shared" si="23"/>
        <v>16</v>
      </c>
      <c r="K367" s="15">
        <v>0</v>
      </c>
      <c r="L367" s="17">
        <v>48</v>
      </c>
      <c r="M367" s="25">
        <f t="shared" si="22"/>
        <v>-48</v>
      </c>
      <c r="N367" s="15">
        <v>144</v>
      </c>
      <c r="O367" s="17">
        <v>145</v>
      </c>
      <c r="P367" s="44">
        <f t="shared" si="24"/>
        <v>-1</v>
      </c>
    </row>
    <row r="368" spans="1:16" ht="14.1" customHeight="1">
      <c r="A368" s="2">
        <v>181</v>
      </c>
      <c r="B368" s="2" t="str">
        <f>VLOOKUP(A368,Sheet2!$A$1:$B$114,2)</f>
        <v>Hickory City</v>
      </c>
      <c r="C368" s="2">
        <v>6</v>
      </c>
      <c r="D368" s="2" t="str">
        <f>VLOOKUP(C368,Sheet1!$A$1:$B$18,2)</f>
        <v>Secondary Teachers</v>
      </c>
      <c r="E368" s="15">
        <v>62</v>
      </c>
      <c r="F368" s="17">
        <v>60</v>
      </c>
      <c r="G368" s="25">
        <f t="shared" si="21"/>
        <v>2</v>
      </c>
      <c r="H368" s="15">
        <v>7</v>
      </c>
      <c r="I368" s="17">
        <v>12</v>
      </c>
      <c r="J368" s="25">
        <f t="shared" si="23"/>
        <v>-5</v>
      </c>
      <c r="K368" s="15">
        <v>5</v>
      </c>
      <c r="L368" s="17">
        <v>3</v>
      </c>
      <c r="M368" s="25">
        <f t="shared" si="22"/>
        <v>2</v>
      </c>
      <c r="N368" s="15">
        <v>74</v>
      </c>
      <c r="O368" s="17">
        <v>75</v>
      </c>
      <c r="P368" s="44">
        <f t="shared" si="24"/>
        <v>-1</v>
      </c>
    </row>
    <row r="369" spans="1:16" ht="14.1" customHeight="1">
      <c r="A369" s="2">
        <v>181</v>
      </c>
      <c r="B369" s="2" t="str">
        <f>VLOOKUP(A369,Sheet2!$A$1:$B$114,2)</f>
        <v>Hickory City</v>
      </c>
      <c r="C369" s="2">
        <v>7</v>
      </c>
      <c r="D369" s="2" t="str">
        <f>VLOOKUP(C369,Sheet1!$A$1:$B$18,2)</f>
        <v>Other Teachers</v>
      </c>
      <c r="E369" s="15">
        <v>67</v>
      </c>
      <c r="F369" s="17">
        <v>58</v>
      </c>
      <c r="G369" s="25">
        <f t="shared" si="21"/>
        <v>9</v>
      </c>
      <c r="H369" s="15">
        <v>1</v>
      </c>
      <c r="I369" s="17">
        <v>13</v>
      </c>
      <c r="J369" s="25">
        <f t="shared" si="23"/>
        <v>-12</v>
      </c>
      <c r="K369" s="15">
        <v>3</v>
      </c>
      <c r="L369" s="17">
        <v>3</v>
      </c>
      <c r="M369" s="25">
        <f t="shared" si="22"/>
        <v>0</v>
      </c>
      <c r="N369" s="15">
        <v>71</v>
      </c>
      <c r="O369" s="17">
        <v>74</v>
      </c>
      <c r="P369" s="44">
        <f t="shared" si="24"/>
        <v>-3</v>
      </c>
    </row>
    <row r="370" spans="1:16" ht="14.1" customHeight="1">
      <c r="A370" s="2">
        <v>181</v>
      </c>
      <c r="B370" s="2" t="str">
        <f>VLOOKUP(A370,Sheet2!$A$1:$B$114,2)</f>
        <v>Hickory City</v>
      </c>
      <c r="C370" s="2">
        <v>8</v>
      </c>
      <c r="D370" s="2" t="str">
        <f>VLOOKUP(C370,Sheet1!$A$1:$B$18,2)</f>
        <v>Guidence Personnel</v>
      </c>
      <c r="E370" s="15">
        <v>14</v>
      </c>
      <c r="F370" s="17">
        <v>15</v>
      </c>
      <c r="G370" s="25">
        <f t="shared" si="21"/>
        <v>-1</v>
      </c>
      <c r="H370" s="15">
        <v>0</v>
      </c>
      <c r="I370" s="17">
        <v>0</v>
      </c>
      <c r="J370" s="25">
        <f t="shared" si="23"/>
        <v>0</v>
      </c>
      <c r="K370" s="15">
        <v>0</v>
      </c>
      <c r="L370" s="17">
        <v>0</v>
      </c>
      <c r="M370" s="25">
        <f t="shared" si="22"/>
        <v>0</v>
      </c>
      <c r="N370" s="15">
        <v>14</v>
      </c>
      <c r="O370" s="17">
        <v>15</v>
      </c>
      <c r="P370" s="44">
        <f t="shared" si="24"/>
        <v>-1</v>
      </c>
    </row>
    <row r="371" spans="1:16" ht="14.1" customHeight="1">
      <c r="A371" s="2">
        <v>181</v>
      </c>
      <c r="B371" s="2" t="str">
        <f>VLOOKUP(A371,Sheet2!$A$1:$B$114,2)</f>
        <v>Hickory City</v>
      </c>
      <c r="C371" s="2">
        <v>9</v>
      </c>
      <c r="D371" s="2" t="str">
        <f>VLOOKUP(C371,Sheet1!$A$1:$B$18,2)</f>
        <v>Psychology Personnel</v>
      </c>
      <c r="E371" s="15">
        <v>0</v>
      </c>
      <c r="F371" s="17">
        <v>0</v>
      </c>
      <c r="G371" s="25">
        <f t="shared" si="21"/>
        <v>0</v>
      </c>
      <c r="H371" s="15">
        <v>0</v>
      </c>
      <c r="I371" s="17">
        <v>0</v>
      </c>
      <c r="J371" s="25">
        <f t="shared" si="23"/>
        <v>0</v>
      </c>
      <c r="K371" s="15">
        <v>0</v>
      </c>
      <c r="L371" s="17">
        <v>0</v>
      </c>
      <c r="M371" s="25">
        <f t="shared" si="22"/>
        <v>0</v>
      </c>
      <c r="N371" s="15">
        <v>0</v>
      </c>
      <c r="O371" s="17">
        <v>0</v>
      </c>
      <c r="P371" s="44">
        <f t="shared" si="24"/>
        <v>0</v>
      </c>
    </row>
    <row r="372" spans="1:16" ht="14.1" customHeight="1">
      <c r="A372" s="2">
        <v>181</v>
      </c>
      <c r="B372" s="2" t="str">
        <f>VLOOKUP(A372,Sheet2!$A$1:$B$114,2)</f>
        <v>Hickory City</v>
      </c>
      <c r="C372" s="2">
        <v>10</v>
      </c>
      <c r="D372" s="2" t="str">
        <f>VLOOKUP(C372,Sheet1!$A$1:$B$18,2)</f>
        <v>Media Cordinators and Audio Visual</v>
      </c>
      <c r="E372" s="15">
        <v>8</v>
      </c>
      <c r="F372" s="17">
        <v>9</v>
      </c>
      <c r="G372" s="25">
        <f t="shared" si="21"/>
        <v>-1</v>
      </c>
      <c r="H372" s="15">
        <v>0</v>
      </c>
      <c r="I372" s="17">
        <v>0</v>
      </c>
      <c r="J372" s="25">
        <f t="shared" si="23"/>
        <v>0</v>
      </c>
      <c r="K372" s="15">
        <v>0</v>
      </c>
      <c r="L372" s="17">
        <v>0</v>
      </c>
      <c r="M372" s="25">
        <f t="shared" si="22"/>
        <v>0</v>
      </c>
      <c r="N372" s="15">
        <v>8</v>
      </c>
      <c r="O372" s="17">
        <v>9</v>
      </c>
      <c r="P372" s="44">
        <f t="shared" si="24"/>
        <v>-1</v>
      </c>
    </row>
    <row r="373" spans="1:16" ht="14.1" customHeight="1">
      <c r="A373" s="2">
        <v>181</v>
      </c>
      <c r="B373" s="2" t="str">
        <f>VLOOKUP(A373,Sheet2!$A$1:$B$114,2)</f>
        <v>Hickory City</v>
      </c>
      <c r="C373" s="2">
        <v>11</v>
      </c>
      <c r="D373" s="2" t="str">
        <f>VLOOKUP(C373,Sheet1!$A$1:$B$18,2)</f>
        <v>Consultants and Supervisors of Instructions</v>
      </c>
      <c r="E373" s="15">
        <v>0</v>
      </c>
      <c r="F373" s="17">
        <v>0</v>
      </c>
      <c r="G373" s="25">
        <f t="shared" si="21"/>
        <v>0</v>
      </c>
      <c r="H373" s="15">
        <v>0</v>
      </c>
      <c r="I373" s="17">
        <v>0</v>
      </c>
      <c r="J373" s="25">
        <f t="shared" si="23"/>
        <v>0</v>
      </c>
      <c r="K373" s="15">
        <v>0</v>
      </c>
      <c r="L373" s="17">
        <v>0</v>
      </c>
      <c r="M373" s="25">
        <f t="shared" si="22"/>
        <v>0</v>
      </c>
      <c r="N373" s="15">
        <v>0</v>
      </c>
      <c r="O373" s="17">
        <v>0</v>
      </c>
      <c r="P373" s="44">
        <f t="shared" si="24"/>
        <v>0</v>
      </c>
    </row>
    <row r="374" spans="1:16" ht="14.1" customHeight="1">
      <c r="A374" s="2">
        <v>181</v>
      </c>
      <c r="B374" s="2" t="str">
        <f>VLOOKUP(A374,Sheet2!$A$1:$B$114,2)</f>
        <v>Hickory City</v>
      </c>
      <c r="C374" s="2">
        <v>12</v>
      </c>
      <c r="D374" s="2" t="str">
        <f>VLOOKUP(C374,Sheet1!$A$1:$B$18,2)</f>
        <v>Other Professional Staff</v>
      </c>
      <c r="E374" s="15">
        <v>5</v>
      </c>
      <c r="F374" s="17">
        <v>6</v>
      </c>
      <c r="G374" s="25">
        <f t="shared" si="21"/>
        <v>-1</v>
      </c>
      <c r="H374" s="15">
        <v>5</v>
      </c>
      <c r="I374" s="17">
        <v>4</v>
      </c>
      <c r="J374" s="25">
        <f t="shared" si="23"/>
        <v>1</v>
      </c>
      <c r="K374" s="15">
        <v>1</v>
      </c>
      <c r="L374" s="17">
        <v>1</v>
      </c>
      <c r="M374" s="25">
        <f t="shared" si="22"/>
        <v>0</v>
      </c>
      <c r="N374" s="15">
        <v>11</v>
      </c>
      <c r="O374" s="17">
        <v>11</v>
      </c>
      <c r="P374" s="44">
        <f t="shared" si="24"/>
        <v>0</v>
      </c>
    </row>
    <row r="375" spans="1:16" ht="14.1" customHeight="1">
      <c r="A375" s="2">
        <v>181</v>
      </c>
      <c r="B375" s="2" t="str">
        <f>VLOOKUP(A375,Sheet2!$A$1:$B$114,2)</f>
        <v>Hickory City</v>
      </c>
      <c r="C375" s="2">
        <v>13</v>
      </c>
      <c r="D375" s="2" t="str">
        <f>VLOOKUP(C375,Sheet1!$A$1:$B$18,2)</f>
        <v>Teacher Assistants</v>
      </c>
      <c r="E375" s="15">
        <v>58</v>
      </c>
      <c r="F375" s="17">
        <v>50</v>
      </c>
      <c r="G375" s="25">
        <f t="shared" si="21"/>
        <v>8</v>
      </c>
      <c r="H375" s="15">
        <v>15</v>
      </c>
      <c r="I375" s="17">
        <v>27</v>
      </c>
      <c r="J375" s="25">
        <f t="shared" si="23"/>
        <v>-12</v>
      </c>
      <c r="K375" s="15">
        <v>5</v>
      </c>
      <c r="L375" s="17">
        <v>8</v>
      </c>
      <c r="M375" s="25">
        <f t="shared" si="22"/>
        <v>-3</v>
      </c>
      <c r="N375" s="15">
        <v>78</v>
      </c>
      <c r="O375" s="17">
        <v>85</v>
      </c>
      <c r="P375" s="44">
        <f t="shared" si="24"/>
        <v>-7</v>
      </c>
    </row>
    <row r="376" spans="1:16" ht="14.1" customHeight="1">
      <c r="A376" s="2">
        <v>181</v>
      </c>
      <c r="B376" s="2" t="str">
        <f>VLOOKUP(A376,Sheet2!$A$1:$B$114,2)</f>
        <v>Hickory City</v>
      </c>
      <c r="C376" s="2">
        <v>14</v>
      </c>
      <c r="D376" s="2" t="str">
        <f>VLOOKUP(C376,Sheet1!$A$1:$B$18,2)</f>
        <v>Technicians</v>
      </c>
      <c r="E376" s="15">
        <v>0</v>
      </c>
      <c r="F376" s="17">
        <v>0</v>
      </c>
      <c r="G376" s="25">
        <f t="shared" si="21"/>
        <v>0</v>
      </c>
      <c r="H376" s="15">
        <v>0</v>
      </c>
      <c r="I376" s="17">
        <v>0</v>
      </c>
      <c r="J376" s="25">
        <f t="shared" si="23"/>
        <v>0</v>
      </c>
      <c r="K376" s="15">
        <v>4</v>
      </c>
      <c r="L376" s="17">
        <v>2</v>
      </c>
      <c r="M376" s="25">
        <f t="shared" si="22"/>
        <v>2</v>
      </c>
      <c r="N376" s="15">
        <v>4</v>
      </c>
      <c r="O376" s="17">
        <v>2</v>
      </c>
      <c r="P376" s="44">
        <f t="shared" si="24"/>
        <v>2</v>
      </c>
    </row>
    <row r="377" spans="1:16" ht="14.1" customHeight="1">
      <c r="A377" s="2">
        <v>181</v>
      </c>
      <c r="B377" s="2" t="str">
        <f>VLOOKUP(A377,Sheet2!$A$1:$B$114,2)</f>
        <v>Hickory City</v>
      </c>
      <c r="C377" s="2">
        <v>15</v>
      </c>
      <c r="D377" s="2" t="str">
        <f>VLOOKUP(C377,Sheet1!$A$1:$B$18,2)</f>
        <v>Clerks/Secretaries</v>
      </c>
      <c r="E377" s="15">
        <v>26</v>
      </c>
      <c r="F377" s="17">
        <v>36</v>
      </c>
      <c r="G377" s="25">
        <f t="shared" si="21"/>
        <v>-10</v>
      </c>
      <c r="H377" s="15">
        <v>9</v>
      </c>
      <c r="I377" s="17">
        <v>0</v>
      </c>
      <c r="J377" s="25">
        <f t="shared" si="23"/>
        <v>9</v>
      </c>
      <c r="K377" s="15">
        <v>5</v>
      </c>
      <c r="L377" s="17">
        <v>3</v>
      </c>
      <c r="M377" s="25">
        <f t="shared" si="22"/>
        <v>2</v>
      </c>
      <c r="N377" s="15">
        <v>40</v>
      </c>
      <c r="O377" s="17">
        <v>39</v>
      </c>
      <c r="P377" s="44">
        <f t="shared" si="24"/>
        <v>1</v>
      </c>
    </row>
    <row r="378" spans="1:16" ht="14.1" customHeight="1">
      <c r="A378" s="2">
        <v>181</v>
      </c>
      <c r="B378" s="2" t="str">
        <f>VLOOKUP(A378,Sheet2!$A$1:$B$114,2)</f>
        <v>Hickory City</v>
      </c>
      <c r="C378" s="2">
        <v>16</v>
      </c>
      <c r="D378" s="2" t="str">
        <f>VLOOKUP(C378,Sheet1!$A$1:$B$18,2)</f>
        <v>Service Workers</v>
      </c>
      <c r="E378" s="15">
        <v>4</v>
      </c>
      <c r="F378" s="17">
        <v>29</v>
      </c>
      <c r="G378" s="25">
        <f t="shared" si="21"/>
        <v>-25</v>
      </c>
      <c r="H378" s="15">
        <v>16</v>
      </c>
      <c r="I378" s="17">
        <v>0</v>
      </c>
      <c r="J378" s="25">
        <f t="shared" si="23"/>
        <v>16</v>
      </c>
      <c r="K378" s="15">
        <v>38</v>
      </c>
      <c r="L378" s="17">
        <v>30</v>
      </c>
      <c r="M378" s="25">
        <f t="shared" si="22"/>
        <v>8</v>
      </c>
      <c r="N378" s="15">
        <v>58</v>
      </c>
      <c r="O378" s="17">
        <v>59</v>
      </c>
      <c r="P378" s="44">
        <f t="shared" si="24"/>
        <v>-1</v>
      </c>
    </row>
    <row r="379" spans="1:16" ht="14.1" customHeight="1">
      <c r="A379" s="2">
        <v>181</v>
      </c>
      <c r="B379" s="2" t="str">
        <f>VLOOKUP(A379,Sheet2!$A$1:$B$114,2)</f>
        <v>Hickory City</v>
      </c>
      <c r="C379" s="2">
        <v>17</v>
      </c>
      <c r="D379" s="2" t="str">
        <f>VLOOKUP(C379,Sheet1!$A$1:$B$18,2)</f>
        <v>Skilled Crafts</v>
      </c>
      <c r="E379" s="15">
        <v>0</v>
      </c>
      <c r="F379" s="17">
        <v>0</v>
      </c>
      <c r="G379" s="25">
        <f t="shared" si="21"/>
        <v>0</v>
      </c>
      <c r="H379" s="15">
        <v>0</v>
      </c>
      <c r="I379" s="17">
        <v>0</v>
      </c>
      <c r="J379" s="25">
        <f t="shared" si="23"/>
        <v>0</v>
      </c>
      <c r="K379" s="15">
        <v>0</v>
      </c>
      <c r="L379" s="17">
        <v>0</v>
      </c>
      <c r="M379" s="25">
        <f t="shared" si="22"/>
        <v>0</v>
      </c>
      <c r="N379" s="15">
        <v>0</v>
      </c>
      <c r="O379" s="17">
        <v>0</v>
      </c>
      <c r="P379" s="44">
        <f t="shared" si="24"/>
        <v>0</v>
      </c>
    </row>
    <row r="380" spans="1:16" ht="14.1" customHeight="1">
      <c r="A380" s="2">
        <v>181</v>
      </c>
      <c r="B380" s="2" t="str">
        <f>VLOOKUP(A380,Sheet2!$A$1:$B$114,2)</f>
        <v>Hickory City</v>
      </c>
      <c r="C380" s="2">
        <v>18</v>
      </c>
      <c r="D380" s="2" t="str">
        <f>VLOOKUP(C380,Sheet1!$A$1:$B$18,2)</f>
        <v>Laborers Unskilled</v>
      </c>
      <c r="E380" s="15">
        <v>0</v>
      </c>
      <c r="F380" s="17">
        <v>0</v>
      </c>
      <c r="G380" s="25">
        <f t="shared" si="21"/>
        <v>0</v>
      </c>
      <c r="H380" s="15">
        <v>0</v>
      </c>
      <c r="I380" s="17">
        <v>0</v>
      </c>
      <c r="J380" s="25">
        <f t="shared" si="23"/>
        <v>0</v>
      </c>
      <c r="K380" s="15">
        <v>3</v>
      </c>
      <c r="L380" s="17">
        <v>3</v>
      </c>
      <c r="M380" s="25">
        <f t="shared" si="22"/>
        <v>0</v>
      </c>
      <c r="N380" s="15">
        <v>3</v>
      </c>
      <c r="O380" s="17">
        <v>3</v>
      </c>
      <c r="P380" s="44">
        <f t="shared" si="24"/>
        <v>0</v>
      </c>
    </row>
    <row r="381" spans="1:16" ht="14.1" customHeight="1">
      <c r="A381" s="2">
        <v>182</v>
      </c>
      <c r="B381" s="2" t="str">
        <f>VLOOKUP(A381,Sheet2!$A$1:$B$114,2)</f>
        <v>Newton-Conover City</v>
      </c>
      <c r="C381" s="2">
        <v>1</v>
      </c>
      <c r="D381" s="2" t="str">
        <f>VLOOKUP(C381,Sheet1!$A$1:$B$18,2)</f>
        <v>Officials, Administrators, Managers</v>
      </c>
      <c r="E381" s="15">
        <v>3</v>
      </c>
      <c r="F381" s="17">
        <v>2</v>
      </c>
      <c r="G381" s="25">
        <f t="shared" si="21"/>
        <v>1</v>
      </c>
      <c r="H381" s="15">
        <v>1</v>
      </c>
      <c r="I381" s="17">
        <v>1</v>
      </c>
      <c r="J381" s="25">
        <f t="shared" si="23"/>
        <v>0</v>
      </c>
      <c r="K381" s="15">
        <v>3</v>
      </c>
      <c r="L381" s="17">
        <v>8</v>
      </c>
      <c r="M381" s="25">
        <f t="shared" si="22"/>
        <v>-5</v>
      </c>
      <c r="N381" s="15">
        <v>7</v>
      </c>
      <c r="O381" s="17">
        <v>11</v>
      </c>
      <c r="P381" s="44">
        <f t="shared" si="24"/>
        <v>-4</v>
      </c>
    </row>
    <row r="382" spans="1:16" ht="14.1" customHeight="1">
      <c r="A382" s="2">
        <v>182</v>
      </c>
      <c r="B382" s="2" t="str">
        <f>VLOOKUP(A382,Sheet2!$A$1:$B$114,2)</f>
        <v>Newton-Conover City</v>
      </c>
      <c r="C382" s="2">
        <v>2</v>
      </c>
      <c r="D382" s="2" t="str">
        <f>VLOOKUP(C382,Sheet1!$A$1:$B$18,2)</f>
        <v>Principals</v>
      </c>
      <c r="E382" s="15">
        <v>6</v>
      </c>
      <c r="F382" s="17">
        <v>3</v>
      </c>
      <c r="G382" s="25">
        <f t="shared" si="21"/>
        <v>3</v>
      </c>
      <c r="H382" s="15">
        <v>0</v>
      </c>
      <c r="I382" s="17">
        <v>3</v>
      </c>
      <c r="J382" s="25">
        <f t="shared" si="23"/>
        <v>-3</v>
      </c>
      <c r="K382" s="15">
        <v>1</v>
      </c>
      <c r="L382" s="17">
        <v>1</v>
      </c>
      <c r="M382" s="25">
        <f t="shared" si="22"/>
        <v>0</v>
      </c>
      <c r="N382" s="15">
        <v>7</v>
      </c>
      <c r="O382" s="17">
        <v>7</v>
      </c>
      <c r="P382" s="44">
        <f t="shared" si="24"/>
        <v>0</v>
      </c>
    </row>
    <row r="383" spans="1:16" ht="14.1" customHeight="1">
      <c r="A383" s="2">
        <v>182</v>
      </c>
      <c r="B383" s="2" t="str">
        <f>VLOOKUP(A383,Sheet2!$A$1:$B$114,2)</f>
        <v>Newton-Conover City</v>
      </c>
      <c r="C383" s="2">
        <v>3</v>
      </c>
      <c r="D383" s="2" t="str">
        <f>VLOOKUP(C383,Sheet1!$A$1:$B$18,2)</f>
        <v>Assistant Principals, Teaching</v>
      </c>
      <c r="E383" s="15">
        <v>0</v>
      </c>
      <c r="F383" s="17">
        <v>0</v>
      </c>
      <c r="G383" s="25">
        <f t="shared" ref="G383:G446" si="25">E383-F383</f>
        <v>0</v>
      </c>
      <c r="H383" s="15">
        <v>0</v>
      </c>
      <c r="I383" s="17">
        <v>0</v>
      </c>
      <c r="J383" s="25">
        <f t="shared" si="23"/>
        <v>0</v>
      </c>
      <c r="K383" s="15">
        <v>0</v>
      </c>
      <c r="L383" s="17">
        <v>0</v>
      </c>
      <c r="M383" s="25">
        <f t="shared" si="22"/>
        <v>0</v>
      </c>
      <c r="N383" s="15">
        <v>0</v>
      </c>
      <c r="O383" s="17">
        <v>0</v>
      </c>
      <c r="P383" s="44">
        <f t="shared" si="24"/>
        <v>0</v>
      </c>
    </row>
    <row r="384" spans="1:16" ht="14.1" customHeight="1">
      <c r="A384" s="2">
        <v>182</v>
      </c>
      <c r="B384" s="2" t="str">
        <f>VLOOKUP(A384,Sheet2!$A$1:$B$114,2)</f>
        <v>Newton-Conover City</v>
      </c>
      <c r="C384" s="2">
        <v>4</v>
      </c>
      <c r="D384" s="2" t="str">
        <f>VLOOKUP(C384,Sheet1!$A$1:$B$18,2)</f>
        <v>Assistant Principals, Non-Teaching</v>
      </c>
      <c r="E384" s="15">
        <v>2</v>
      </c>
      <c r="F384" s="17">
        <v>3</v>
      </c>
      <c r="G384" s="25">
        <f t="shared" si="25"/>
        <v>-1</v>
      </c>
      <c r="H384" s="15">
        <v>0</v>
      </c>
      <c r="I384" s="17">
        <v>0</v>
      </c>
      <c r="J384" s="25">
        <f t="shared" si="23"/>
        <v>0</v>
      </c>
      <c r="K384" s="15">
        <v>1</v>
      </c>
      <c r="L384" s="17">
        <v>1</v>
      </c>
      <c r="M384" s="25">
        <f t="shared" si="22"/>
        <v>0</v>
      </c>
      <c r="N384" s="15">
        <v>3</v>
      </c>
      <c r="O384" s="17">
        <v>4</v>
      </c>
      <c r="P384" s="44">
        <f t="shared" si="24"/>
        <v>-1</v>
      </c>
    </row>
    <row r="385" spans="1:16" ht="14.1" customHeight="1">
      <c r="A385" s="2">
        <v>182</v>
      </c>
      <c r="B385" s="2" t="str">
        <f>VLOOKUP(A385,Sheet2!$A$1:$B$114,2)</f>
        <v>Newton-Conover City</v>
      </c>
      <c r="C385" s="2">
        <v>5</v>
      </c>
      <c r="D385" s="2" t="str">
        <f>VLOOKUP(C385,Sheet1!$A$1:$B$18,2)</f>
        <v>Elementry Teachers</v>
      </c>
      <c r="E385" s="15">
        <v>72</v>
      </c>
      <c r="F385" s="17">
        <v>81</v>
      </c>
      <c r="G385" s="25">
        <f t="shared" si="25"/>
        <v>-9</v>
      </c>
      <c r="H385" s="15">
        <v>10</v>
      </c>
      <c r="I385" s="17">
        <v>16</v>
      </c>
      <c r="J385" s="25">
        <f t="shared" si="23"/>
        <v>-6</v>
      </c>
      <c r="K385" s="15">
        <v>1</v>
      </c>
      <c r="L385" s="17">
        <v>10</v>
      </c>
      <c r="M385" s="25">
        <f t="shared" si="22"/>
        <v>-9</v>
      </c>
      <c r="N385" s="15">
        <v>83</v>
      </c>
      <c r="O385" s="17">
        <v>107</v>
      </c>
      <c r="P385" s="44">
        <f t="shared" si="24"/>
        <v>-24</v>
      </c>
    </row>
    <row r="386" spans="1:16" ht="14.1" customHeight="1">
      <c r="A386" s="2">
        <v>182</v>
      </c>
      <c r="B386" s="2" t="str">
        <f>VLOOKUP(A386,Sheet2!$A$1:$B$114,2)</f>
        <v>Newton-Conover City</v>
      </c>
      <c r="C386" s="2">
        <v>6</v>
      </c>
      <c r="D386" s="2" t="str">
        <f>VLOOKUP(C386,Sheet1!$A$1:$B$18,2)</f>
        <v>Secondary Teachers</v>
      </c>
      <c r="E386" s="15">
        <v>43</v>
      </c>
      <c r="F386" s="17">
        <v>39</v>
      </c>
      <c r="G386" s="25">
        <f t="shared" si="25"/>
        <v>4</v>
      </c>
      <c r="H386" s="15">
        <v>0</v>
      </c>
      <c r="I386" s="17">
        <v>0</v>
      </c>
      <c r="J386" s="25">
        <f t="shared" si="23"/>
        <v>0</v>
      </c>
      <c r="K386" s="15">
        <v>0</v>
      </c>
      <c r="L386" s="17">
        <v>15</v>
      </c>
      <c r="M386" s="25">
        <f t="shared" si="22"/>
        <v>-15</v>
      </c>
      <c r="N386" s="15">
        <v>43</v>
      </c>
      <c r="O386" s="17">
        <v>54</v>
      </c>
      <c r="P386" s="44">
        <f t="shared" si="24"/>
        <v>-11</v>
      </c>
    </row>
    <row r="387" spans="1:16" ht="14.1" customHeight="1">
      <c r="A387" s="2">
        <v>182</v>
      </c>
      <c r="B387" s="2" t="str">
        <f>VLOOKUP(A387,Sheet2!$A$1:$B$114,2)</f>
        <v>Newton-Conover City</v>
      </c>
      <c r="C387" s="2">
        <v>7</v>
      </c>
      <c r="D387" s="2" t="str">
        <f>VLOOKUP(C387,Sheet1!$A$1:$B$18,2)</f>
        <v>Other Teachers</v>
      </c>
      <c r="E387" s="15">
        <v>46</v>
      </c>
      <c r="F387" s="17">
        <v>46</v>
      </c>
      <c r="G387" s="25">
        <f t="shared" si="25"/>
        <v>0</v>
      </c>
      <c r="H387" s="15">
        <v>12</v>
      </c>
      <c r="I387" s="17">
        <v>10</v>
      </c>
      <c r="J387" s="25">
        <f t="shared" si="23"/>
        <v>2</v>
      </c>
      <c r="K387" s="15">
        <v>12</v>
      </c>
      <c r="L387" s="17">
        <v>17</v>
      </c>
      <c r="M387" s="25">
        <f t="shared" ref="M387:M450" si="26">K387-L387</f>
        <v>-5</v>
      </c>
      <c r="N387" s="15">
        <v>70</v>
      </c>
      <c r="O387" s="17">
        <v>73</v>
      </c>
      <c r="P387" s="44">
        <f t="shared" si="24"/>
        <v>-3</v>
      </c>
    </row>
    <row r="388" spans="1:16" ht="14.1" customHeight="1">
      <c r="A388" s="2">
        <v>182</v>
      </c>
      <c r="B388" s="2" t="str">
        <f>VLOOKUP(A388,Sheet2!$A$1:$B$114,2)</f>
        <v>Newton-Conover City</v>
      </c>
      <c r="C388" s="2">
        <v>8</v>
      </c>
      <c r="D388" s="2" t="str">
        <f>VLOOKUP(C388,Sheet1!$A$1:$B$18,2)</f>
        <v>Guidence Personnel</v>
      </c>
      <c r="E388" s="15">
        <v>8</v>
      </c>
      <c r="F388" s="17">
        <v>3</v>
      </c>
      <c r="G388" s="25">
        <f t="shared" si="25"/>
        <v>5</v>
      </c>
      <c r="H388" s="15">
        <v>0</v>
      </c>
      <c r="I388" s="17">
        <v>4</v>
      </c>
      <c r="J388" s="25">
        <f t="shared" ref="J388:J451" si="27">H388-I388</f>
        <v>-4</v>
      </c>
      <c r="K388" s="15">
        <v>0</v>
      </c>
      <c r="L388" s="17">
        <v>1</v>
      </c>
      <c r="M388" s="25">
        <f t="shared" si="26"/>
        <v>-1</v>
      </c>
      <c r="N388" s="15">
        <v>8</v>
      </c>
      <c r="O388" s="17">
        <v>8</v>
      </c>
      <c r="P388" s="44">
        <f t="shared" ref="P388:P451" si="28">N388-O388</f>
        <v>0</v>
      </c>
    </row>
    <row r="389" spans="1:16" ht="14.1" customHeight="1">
      <c r="A389" s="2">
        <v>182</v>
      </c>
      <c r="B389" s="2" t="str">
        <f>VLOOKUP(A389,Sheet2!$A$1:$B$114,2)</f>
        <v>Newton-Conover City</v>
      </c>
      <c r="C389" s="2">
        <v>9</v>
      </c>
      <c r="D389" s="2" t="str">
        <f>VLOOKUP(C389,Sheet1!$A$1:$B$18,2)</f>
        <v>Psychology Personnel</v>
      </c>
      <c r="E389" s="15">
        <v>0</v>
      </c>
      <c r="F389" s="17">
        <v>0</v>
      </c>
      <c r="G389" s="25">
        <f t="shared" si="25"/>
        <v>0</v>
      </c>
      <c r="H389" s="15">
        <v>0</v>
      </c>
      <c r="I389" s="17">
        <v>0</v>
      </c>
      <c r="J389" s="25">
        <f t="shared" si="27"/>
        <v>0</v>
      </c>
      <c r="K389" s="15">
        <v>0</v>
      </c>
      <c r="L389" s="17">
        <v>0</v>
      </c>
      <c r="M389" s="25">
        <f t="shared" si="26"/>
        <v>0</v>
      </c>
      <c r="N389" s="15">
        <v>0</v>
      </c>
      <c r="O389" s="17">
        <v>0</v>
      </c>
      <c r="P389" s="44">
        <f t="shared" si="28"/>
        <v>0</v>
      </c>
    </row>
    <row r="390" spans="1:16" ht="14.1" customHeight="1">
      <c r="A390" s="2">
        <v>182</v>
      </c>
      <c r="B390" s="2" t="str">
        <f>VLOOKUP(A390,Sheet2!$A$1:$B$114,2)</f>
        <v>Newton-Conover City</v>
      </c>
      <c r="C390" s="2">
        <v>10</v>
      </c>
      <c r="D390" s="2" t="str">
        <f>VLOOKUP(C390,Sheet1!$A$1:$B$18,2)</f>
        <v>Media Cordinators and Audio Visual</v>
      </c>
      <c r="E390" s="15">
        <v>5</v>
      </c>
      <c r="F390" s="17">
        <v>4</v>
      </c>
      <c r="G390" s="25">
        <f t="shared" si="25"/>
        <v>1</v>
      </c>
      <c r="H390" s="15">
        <v>0</v>
      </c>
      <c r="I390" s="17">
        <v>2</v>
      </c>
      <c r="J390" s="25">
        <f t="shared" si="27"/>
        <v>-2</v>
      </c>
      <c r="K390" s="15">
        <v>0</v>
      </c>
      <c r="L390" s="17">
        <v>1</v>
      </c>
      <c r="M390" s="25">
        <f t="shared" si="26"/>
        <v>-1</v>
      </c>
      <c r="N390" s="15">
        <v>5</v>
      </c>
      <c r="O390" s="17">
        <v>7</v>
      </c>
      <c r="P390" s="44">
        <f t="shared" si="28"/>
        <v>-2</v>
      </c>
    </row>
    <row r="391" spans="1:16" ht="14.1" customHeight="1">
      <c r="A391" s="2">
        <v>182</v>
      </c>
      <c r="B391" s="2" t="str">
        <f>VLOOKUP(A391,Sheet2!$A$1:$B$114,2)</f>
        <v>Newton-Conover City</v>
      </c>
      <c r="C391" s="2">
        <v>11</v>
      </c>
      <c r="D391" s="2" t="str">
        <f>VLOOKUP(C391,Sheet1!$A$1:$B$18,2)</f>
        <v>Consultants and Supervisors of Instructions</v>
      </c>
      <c r="E391" s="15">
        <v>0</v>
      </c>
      <c r="F391" s="17">
        <v>1</v>
      </c>
      <c r="G391" s="25">
        <f t="shared" si="25"/>
        <v>-1</v>
      </c>
      <c r="H391" s="15">
        <v>1</v>
      </c>
      <c r="I391" s="17">
        <v>1</v>
      </c>
      <c r="J391" s="25">
        <f t="shared" si="27"/>
        <v>0</v>
      </c>
      <c r="K391" s="15">
        <v>1</v>
      </c>
      <c r="L391" s="17">
        <v>1</v>
      </c>
      <c r="M391" s="25">
        <f t="shared" si="26"/>
        <v>0</v>
      </c>
      <c r="N391" s="15">
        <v>2</v>
      </c>
      <c r="O391" s="17">
        <v>3</v>
      </c>
      <c r="P391" s="44">
        <f t="shared" si="28"/>
        <v>-1</v>
      </c>
    </row>
    <row r="392" spans="1:16" ht="14.1" customHeight="1">
      <c r="A392" s="2">
        <v>182</v>
      </c>
      <c r="B392" s="2" t="str">
        <f>VLOOKUP(A392,Sheet2!$A$1:$B$114,2)</f>
        <v>Newton-Conover City</v>
      </c>
      <c r="C392" s="2">
        <v>12</v>
      </c>
      <c r="D392" s="2" t="str">
        <f>VLOOKUP(C392,Sheet1!$A$1:$B$18,2)</f>
        <v>Other Professional Staff</v>
      </c>
      <c r="E392" s="15">
        <v>6</v>
      </c>
      <c r="F392" s="17">
        <v>7</v>
      </c>
      <c r="G392" s="25">
        <f t="shared" si="25"/>
        <v>-1</v>
      </c>
      <c r="H392" s="15">
        <v>2</v>
      </c>
      <c r="I392" s="17">
        <v>2</v>
      </c>
      <c r="J392" s="25">
        <f t="shared" si="27"/>
        <v>0</v>
      </c>
      <c r="K392" s="15">
        <v>4</v>
      </c>
      <c r="L392" s="17">
        <v>3</v>
      </c>
      <c r="M392" s="25">
        <f t="shared" si="26"/>
        <v>1</v>
      </c>
      <c r="N392" s="15">
        <v>12</v>
      </c>
      <c r="O392" s="17">
        <v>12</v>
      </c>
      <c r="P392" s="44">
        <f t="shared" si="28"/>
        <v>0</v>
      </c>
    </row>
    <row r="393" spans="1:16" ht="14.1" customHeight="1">
      <c r="A393" s="2">
        <v>182</v>
      </c>
      <c r="B393" s="2" t="str">
        <f>VLOOKUP(A393,Sheet2!$A$1:$B$114,2)</f>
        <v>Newton-Conover City</v>
      </c>
      <c r="C393" s="2">
        <v>13</v>
      </c>
      <c r="D393" s="2" t="str">
        <f>VLOOKUP(C393,Sheet1!$A$1:$B$18,2)</f>
        <v>Teacher Assistants</v>
      </c>
      <c r="E393" s="15">
        <v>27</v>
      </c>
      <c r="F393" s="17">
        <v>38</v>
      </c>
      <c r="G393" s="25">
        <f t="shared" si="25"/>
        <v>-11</v>
      </c>
      <c r="H393" s="15">
        <v>0</v>
      </c>
      <c r="I393" s="17">
        <v>2</v>
      </c>
      <c r="J393" s="25">
        <f t="shared" si="27"/>
        <v>-2</v>
      </c>
      <c r="K393" s="15">
        <v>39</v>
      </c>
      <c r="L393" s="17">
        <v>40</v>
      </c>
      <c r="M393" s="25">
        <f t="shared" si="26"/>
        <v>-1</v>
      </c>
      <c r="N393" s="15">
        <v>66</v>
      </c>
      <c r="O393" s="17">
        <v>80</v>
      </c>
      <c r="P393" s="44">
        <f t="shared" si="28"/>
        <v>-14</v>
      </c>
    </row>
    <row r="394" spans="1:16" ht="14.1" customHeight="1">
      <c r="A394" s="2">
        <v>182</v>
      </c>
      <c r="B394" s="2" t="str">
        <f>VLOOKUP(A394,Sheet2!$A$1:$B$114,2)</f>
        <v>Newton-Conover City</v>
      </c>
      <c r="C394" s="2">
        <v>14</v>
      </c>
      <c r="D394" s="2" t="str">
        <f>VLOOKUP(C394,Sheet1!$A$1:$B$18,2)</f>
        <v>Technicians</v>
      </c>
      <c r="E394" s="15">
        <v>0</v>
      </c>
      <c r="F394" s="17">
        <v>0</v>
      </c>
      <c r="G394" s="25">
        <f t="shared" si="25"/>
        <v>0</v>
      </c>
      <c r="H394" s="15">
        <v>0</v>
      </c>
      <c r="I394" s="17">
        <v>0</v>
      </c>
      <c r="J394" s="25">
        <f t="shared" si="27"/>
        <v>0</v>
      </c>
      <c r="K394" s="15">
        <v>2</v>
      </c>
      <c r="L394" s="17">
        <v>0</v>
      </c>
      <c r="M394" s="25">
        <f t="shared" si="26"/>
        <v>2</v>
      </c>
      <c r="N394" s="15">
        <v>2</v>
      </c>
      <c r="O394" s="17">
        <v>0</v>
      </c>
      <c r="P394" s="44">
        <f t="shared" si="28"/>
        <v>2</v>
      </c>
    </row>
    <row r="395" spans="1:16" ht="14.1" customHeight="1">
      <c r="A395" s="2">
        <v>182</v>
      </c>
      <c r="B395" s="2" t="str">
        <f>VLOOKUP(A395,Sheet2!$A$1:$B$114,2)</f>
        <v>Newton-Conover City</v>
      </c>
      <c r="C395" s="2">
        <v>15</v>
      </c>
      <c r="D395" s="2" t="str">
        <f>VLOOKUP(C395,Sheet1!$A$1:$B$18,2)</f>
        <v>Clerks/Secretaries</v>
      </c>
      <c r="E395" s="15">
        <v>16</v>
      </c>
      <c r="F395" s="17">
        <v>7</v>
      </c>
      <c r="G395" s="25">
        <f t="shared" si="25"/>
        <v>9</v>
      </c>
      <c r="H395" s="15">
        <v>5</v>
      </c>
      <c r="I395" s="17">
        <v>15</v>
      </c>
      <c r="J395" s="25">
        <f t="shared" si="27"/>
        <v>-10</v>
      </c>
      <c r="K395" s="15">
        <v>4</v>
      </c>
      <c r="L395" s="17">
        <v>3</v>
      </c>
      <c r="M395" s="25">
        <f t="shared" si="26"/>
        <v>1</v>
      </c>
      <c r="N395" s="15">
        <v>25</v>
      </c>
      <c r="O395" s="17">
        <v>25</v>
      </c>
      <c r="P395" s="44">
        <f t="shared" si="28"/>
        <v>0</v>
      </c>
    </row>
    <row r="396" spans="1:16" ht="14.1" customHeight="1">
      <c r="A396" s="2">
        <v>182</v>
      </c>
      <c r="B396" s="2" t="str">
        <f>VLOOKUP(A396,Sheet2!$A$1:$B$114,2)</f>
        <v>Newton-Conover City</v>
      </c>
      <c r="C396" s="2">
        <v>16</v>
      </c>
      <c r="D396" s="2" t="str">
        <f>VLOOKUP(C396,Sheet1!$A$1:$B$18,2)</f>
        <v>Service Workers</v>
      </c>
      <c r="E396" s="15">
        <v>5</v>
      </c>
      <c r="F396" s="17">
        <v>7</v>
      </c>
      <c r="G396" s="25">
        <f t="shared" si="25"/>
        <v>-2</v>
      </c>
      <c r="H396" s="15">
        <v>0</v>
      </c>
      <c r="I396" s="17">
        <v>1</v>
      </c>
      <c r="J396" s="25">
        <f t="shared" si="27"/>
        <v>-1</v>
      </c>
      <c r="K396" s="15">
        <v>30</v>
      </c>
      <c r="L396" s="17">
        <v>39</v>
      </c>
      <c r="M396" s="25">
        <f t="shared" si="26"/>
        <v>-9</v>
      </c>
      <c r="N396" s="15">
        <v>35</v>
      </c>
      <c r="O396" s="17">
        <v>47</v>
      </c>
      <c r="P396" s="44">
        <f t="shared" si="28"/>
        <v>-12</v>
      </c>
    </row>
    <row r="397" spans="1:16" ht="14.1" customHeight="1">
      <c r="A397" s="2">
        <v>182</v>
      </c>
      <c r="B397" s="2" t="str">
        <f>VLOOKUP(A397,Sheet2!$A$1:$B$114,2)</f>
        <v>Newton-Conover City</v>
      </c>
      <c r="C397" s="2">
        <v>17</v>
      </c>
      <c r="D397" s="2" t="str">
        <f>VLOOKUP(C397,Sheet1!$A$1:$B$18,2)</f>
        <v>Skilled Crafts</v>
      </c>
      <c r="E397" s="15">
        <v>0</v>
      </c>
      <c r="F397" s="17">
        <v>0</v>
      </c>
      <c r="G397" s="25">
        <f t="shared" si="25"/>
        <v>0</v>
      </c>
      <c r="H397" s="15">
        <v>0</v>
      </c>
      <c r="I397" s="17">
        <v>0</v>
      </c>
      <c r="J397" s="25">
        <f t="shared" si="27"/>
        <v>0</v>
      </c>
      <c r="K397" s="15">
        <v>1</v>
      </c>
      <c r="L397" s="17">
        <v>1</v>
      </c>
      <c r="M397" s="25">
        <f t="shared" si="26"/>
        <v>0</v>
      </c>
      <c r="N397" s="15">
        <v>1</v>
      </c>
      <c r="O397" s="17">
        <v>1</v>
      </c>
      <c r="P397" s="44">
        <f t="shared" si="28"/>
        <v>0</v>
      </c>
    </row>
    <row r="398" spans="1:16" ht="14.1" customHeight="1">
      <c r="A398" s="2">
        <v>182</v>
      </c>
      <c r="B398" s="2" t="str">
        <f>VLOOKUP(A398,Sheet2!$A$1:$B$114,2)</f>
        <v>Newton-Conover City</v>
      </c>
      <c r="C398" s="2">
        <v>18</v>
      </c>
      <c r="D398" s="2" t="str">
        <f>VLOOKUP(C398,Sheet1!$A$1:$B$18,2)</f>
        <v>Laborers Unskilled</v>
      </c>
      <c r="E398" s="15">
        <v>0</v>
      </c>
      <c r="F398" s="17">
        <v>0</v>
      </c>
      <c r="G398" s="25">
        <f t="shared" si="25"/>
        <v>0</v>
      </c>
      <c r="H398" s="15">
        <v>0</v>
      </c>
      <c r="I398" s="17">
        <v>0</v>
      </c>
      <c r="J398" s="25">
        <f t="shared" si="27"/>
        <v>0</v>
      </c>
      <c r="K398" s="15">
        <v>0</v>
      </c>
      <c r="L398" s="17">
        <v>1</v>
      </c>
      <c r="M398" s="25">
        <f t="shared" si="26"/>
        <v>-1</v>
      </c>
      <c r="N398" s="15">
        <v>0</v>
      </c>
      <c r="O398" s="17">
        <v>1</v>
      </c>
      <c r="P398" s="44">
        <f t="shared" si="28"/>
        <v>-1</v>
      </c>
    </row>
    <row r="399" spans="1:16" ht="14.1" customHeight="1">
      <c r="A399" s="2">
        <v>190</v>
      </c>
      <c r="B399" s="2" t="str">
        <f>VLOOKUP(A399,Sheet2!$A$1:$B$114,2)</f>
        <v>Chatham Co</v>
      </c>
      <c r="C399" s="2">
        <v>1</v>
      </c>
      <c r="D399" s="2" t="str">
        <f>VLOOKUP(C399,Sheet1!$A$1:$B$18,2)</f>
        <v>Officials, Administrators, Managers</v>
      </c>
      <c r="E399" s="15">
        <v>6</v>
      </c>
      <c r="F399" s="17">
        <v>9</v>
      </c>
      <c r="G399" s="25">
        <f t="shared" si="25"/>
        <v>-3</v>
      </c>
      <c r="H399" s="15">
        <v>0</v>
      </c>
      <c r="I399" s="17">
        <v>1</v>
      </c>
      <c r="J399" s="25">
        <f t="shared" si="27"/>
        <v>-1</v>
      </c>
      <c r="K399" s="15">
        <v>11</v>
      </c>
      <c r="L399" s="17">
        <v>11</v>
      </c>
      <c r="M399" s="25">
        <f t="shared" si="26"/>
        <v>0</v>
      </c>
      <c r="N399" s="15">
        <v>17</v>
      </c>
      <c r="O399" s="17">
        <v>21</v>
      </c>
      <c r="P399" s="44">
        <f t="shared" si="28"/>
        <v>-4</v>
      </c>
    </row>
    <row r="400" spans="1:16" ht="14.1" customHeight="1">
      <c r="A400" s="2">
        <v>190</v>
      </c>
      <c r="B400" s="2" t="str">
        <f>VLOOKUP(A400,Sheet2!$A$1:$B$114,2)</f>
        <v>Chatham Co</v>
      </c>
      <c r="C400" s="2">
        <v>2</v>
      </c>
      <c r="D400" s="2" t="str">
        <f>VLOOKUP(C400,Sheet1!$A$1:$B$18,2)</f>
        <v>Principals</v>
      </c>
      <c r="E400" s="15">
        <v>17</v>
      </c>
      <c r="F400" s="17">
        <v>17</v>
      </c>
      <c r="G400" s="25">
        <f t="shared" si="25"/>
        <v>0</v>
      </c>
      <c r="H400" s="15">
        <v>0</v>
      </c>
      <c r="I400" s="17">
        <v>0</v>
      </c>
      <c r="J400" s="25">
        <f t="shared" si="27"/>
        <v>0</v>
      </c>
      <c r="K400" s="15">
        <v>0</v>
      </c>
      <c r="L400" s="17">
        <v>0</v>
      </c>
      <c r="M400" s="25">
        <f t="shared" si="26"/>
        <v>0</v>
      </c>
      <c r="N400" s="15">
        <v>17</v>
      </c>
      <c r="O400" s="17">
        <v>17</v>
      </c>
      <c r="P400" s="44">
        <f t="shared" si="28"/>
        <v>0</v>
      </c>
    </row>
    <row r="401" spans="1:16" ht="14.1" customHeight="1">
      <c r="A401" s="2">
        <v>190</v>
      </c>
      <c r="B401" s="2" t="str">
        <f>VLOOKUP(A401,Sheet2!$A$1:$B$114,2)</f>
        <v>Chatham Co</v>
      </c>
      <c r="C401" s="2">
        <v>3</v>
      </c>
      <c r="D401" s="2" t="str">
        <f>VLOOKUP(C401,Sheet1!$A$1:$B$18,2)</f>
        <v>Assistant Principals, Teaching</v>
      </c>
      <c r="E401" s="15">
        <v>0</v>
      </c>
      <c r="F401" s="17">
        <v>0</v>
      </c>
      <c r="G401" s="25">
        <f t="shared" si="25"/>
        <v>0</v>
      </c>
      <c r="H401" s="15">
        <v>0</v>
      </c>
      <c r="I401" s="17">
        <v>0</v>
      </c>
      <c r="J401" s="25">
        <f t="shared" si="27"/>
        <v>0</v>
      </c>
      <c r="K401" s="15">
        <v>0</v>
      </c>
      <c r="L401" s="17">
        <v>0</v>
      </c>
      <c r="M401" s="25">
        <f t="shared" si="26"/>
        <v>0</v>
      </c>
      <c r="N401" s="15">
        <v>0</v>
      </c>
      <c r="O401" s="17">
        <v>0</v>
      </c>
      <c r="P401" s="44">
        <f t="shared" si="28"/>
        <v>0</v>
      </c>
    </row>
    <row r="402" spans="1:16" ht="14.1" customHeight="1">
      <c r="A402" s="2">
        <v>190</v>
      </c>
      <c r="B402" s="2" t="str">
        <f>VLOOKUP(A402,Sheet2!$A$1:$B$114,2)</f>
        <v>Chatham Co</v>
      </c>
      <c r="C402" s="2">
        <v>4</v>
      </c>
      <c r="D402" s="2" t="str">
        <f>VLOOKUP(C402,Sheet1!$A$1:$B$18,2)</f>
        <v>Assistant Principals, Non-Teaching</v>
      </c>
      <c r="E402" s="15">
        <v>7</v>
      </c>
      <c r="F402" s="17">
        <v>8</v>
      </c>
      <c r="G402" s="25">
        <f t="shared" si="25"/>
        <v>-1</v>
      </c>
      <c r="H402" s="15">
        <v>0</v>
      </c>
      <c r="I402" s="17">
        <v>0</v>
      </c>
      <c r="J402" s="25">
        <f t="shared" si="27"/>
        <v>0</v>
      </c>
      <c r="K402" s="15">
        <v>7</v>
      </c>
      <c r="L402" s="17">
        <v>5</v>
      </c>
      <c r="M402" s="25">
        <f t="shared" si="26"/>
        <v>2</v>
      </c>
      <c r="N402" s="15">
        <v>14</v>
      </c>
      <c r="O402" s="17">
        <v>13</v>
      </c>
      <c r="P402" s="44">
        <f t="shared" si="28"/>
        <v>1</v>
      </c>
    </row>
    <row r="403" spans="1:16" ht="14.1" customHeight="1">
      <c r="A403" s="2">
        <v>190</v>
      </c>
      <c r="B403" s="2" t="str">
        <f>VLOOKUP(A403,Sheet2!$A$1:$B$114,2)</f>
        <v>Chatham Co</v>
      </c>
      <c r="C403" s="2">
        <v>5</v>
      </c>
      <c r="D403" s="2" t="str">
        <f>VLOOKUP(C403,Sheet1!$A$1:$B$18,2)</f>
        <v>Elementry Teachers</v>
      </c>
      <c r="E403" s="15">
        <v>301</v>
      </c>
      <c r="F403" s="17">
        <v>235</v>
      </c>
      <c r="G403" s="25">
        <f t="shared" si="25"/>
        <v>66</v>
      </c>
      <c r="H403" s="15">
        <v>28</v>
      </c>
      <c r="I403" s="17">
        <v>43</v>
      </c>
      <c r="J403" s="25">
        <f t="shared" si="27"/>
        <v>-15</v>
      </c>
      <c r="K403" s="15">
        <v>53</v>
      </c>
      <c r="L403" s="17">
        <v>28</v>
      </c>
      <c r="M403" s="25">
        <f t="shared" si="26"/>
        <v>25</v>
      </c>
      <c r="N403" s="15">
        <v>382</v>
      </c>
      <c r="O403" s="17">
        <v>306</v>
      </c>
      <c r="P403" s="44">
        <f t="shared" si="28"/>
        <v>76</v>
      </c>
    </row>
    <row r="404" spans="1:16" ht="14.1" customHeight="1">
      <c r="A404" s="2">
        <v>190</v>
      </c>
      <c r="B404" s="2" t="str">
        <f>VLOOKUP(A404,Sheet2!$A$1:$B$114,2)</f>
        <v>Chatham Co</v>
      </c>
      <c r="C404" s="2">
        <v>6</v>
      </c>
      <c r="D404" s="2" t="str">
        <f>VLOOKUP(C404,Sheet1!$A$1:$B$18,2)</f>
        <v>Secondary Teachers</v>
      </c>
      <c r="E404" s="15">
        <v>138</v>
      </c>
      <c r="F404" s="17">
        <v>195</v>
      </c>
      <c r="G404" s="25">
        <f t="shared" si="25"/>
        <v>-57</v>
      </c>
      <c r="H404" s="15">
        <v>8</v>
      </c>
      <c r="I404" s="17">
        <v>33</v>
      </c>
      <c r="J404" s="25">
        <f t="shared" si="27"/>
        <v>-25</v>
      </c>
      <c r="K404" s="15">
        <v>17</v>
      </c>
      <c r="L404" s="17">
        <v>15</v>
      </c>
      <c r="M404" s="25">
        <f t="shared" si="26"/>
        <v>2</v>
      </c>
      <c r="N404" s="15">
        <v>163</v>
      </c>
      <c r="O404" s="17">
        <v>243</v>
      </c>
      <c r="P404" s="44">
        <f t="shared" si="28"/>
        <v>-80</v>
      </c>
    </row>
    <row r="405" spans="1:16" ht="14.1" customHeight="1">
      <c r="A405" s="2">
        <v>190</v>
      </c>
      <c r="B405" s="2" t="str">
        <f>VLOOKUP(A405,Sheet2!$A$1:$B$114,2)</f>
        <v>Chatham Co</v>
      </c>
      <c r="C405" s="2">
        <v>7</v>
      </c>
      <c r="D405" s="2" t="str">
        <f>VLOOKUP(C405,Sheet1!$A$1:$B$18,2)</f>
        <v>Other Teachers</v>
      </c>
      <c r="E405" s="15">
        <v>0</v>
      </c>
      <c r="F405" s="17">
        <v>5</v>
      </c>
      <c r="G405" s="25">
        <f t="shared" si="25"/>
        <v>-5</v>
      </c>
      <c r="H405" s="15">
        <v>1</v>
      </c>
      <c r="I405" s="17">
        <v>4</v>
      </c>
      <c r="J405" s="25">
        <f t="shared" si="27"/>
        <v>-3</v>
      </c>
      <c r="K405" s="15">
        <v>10</v>
      </c>
      <c r="L405" s="17">
        <v>2</v>
      </c>
      <c r="M405" s="25">
        <f t="shared" si="26"/>
        <v>8</v>
      </c>
      <c r="N405" s="15">
        <v>11</v>
      </c>
      <c r="O405" s="17">
        <v>11</v>
      </c>
      <c r="P405" s="44">
        <f t="shared" si="28"/>
        <v>0</v>
      </c>
    </row>
    <row r="406" spans="1:16" ht="17.100000000000001" customHeight="1">
      <c r="A406" s="2">
        <v>190</v>
      </c>
      <c r="B406" s="2" t="str">
        <f>VLOOKUP(A406,Sheet2!$A$1:$B$114,2)</f>
        <v>Chatham Co</v>
      </c>
      <c r="C406" s="2">
        <v>8</v>
      </c>
      <c r="D406" s="2" t="str">
        <f>VLOOKUP(C406,Sheet1!$A$1:$B$18,2)</f>
        <v>Guidence Personnel</v>
      </c>
      <c r="E406" s="15">
        <v>15</v>
      </c>
      <c r="F406" s="17">
        <v>15</v>
      </c>
      <c r="G406" s="25">
        <f t="shared" si="25"/>
        <v>0</v>
      </c>
      <c r="H406" s="15">
        <v>0</v>
      </c>
      <c r="I406" s="17">
        <v>4</v>
      </c>
      <c r="J406" s="25">
        <f t="shared" si="27"/>
        <v>-4</v>
      </c>
      <c r="K406" s="15">
        <v>4</v>
      </c>
      <c r="L406" s="17">
        <v>0</v>
      </c>
      <c r="M406" s="25">
        <f t="shared" si="26"/>
        <v>4</v>
      </c>
      <c r="N406" s="15">
        <v>19</v>
      </c>
      <c r="O406" s="17">
        <v>19</v>
      </c>
      <c r="P406" s="44">
        <f t="shared" si="28"/>
        <v>0</v>
      </c>
    </row>
    <row r="407" spans="1:16" ht="17.100000000000001" customHeight="1">
      <c r="A407" s="2">
        <v>190</v>
      </c>
      <c r="B407" s="2" t="str">
        <f>VLOOKUP(A407,Sheet2!$A$1:$B$114,2)</f>
        <v>Chatham Co</v>
      </c>
      <c r="C407" s="2">
        <v>9</v>
      </c>
      <c r="D407" s="2" t="str">
        <f>VLOOKUP(C407,Sheet1!$A$1:$B$18,2)</f>
        <v>Psychology Personnel</v>
      </c>
      <c r="E407" s="15">
        <v>5</v>
      </c>
      <c r="F407" s="17">
        <v>3</v>
      </c>
      <c r="G407" s="25">
        <f t="shared" si="25"/>
        <v>2</v>
      </c>
      <c r="H407" s="15">
        <v>0</v>
      </c>
      <c r="I407" s="17">
        <v>1</v>
      </c>
      <c r="J407" s="25">
        <f t="shared" si="27"/>
        <v>-1</v>
      </c>
      <c r="K407" s="15">
        <v>0</v>
      </c>
      <c r="L407" s="17">
        <v>0</v>
      </c>
      <c r="M407" s="25">
        <f t="shared" si="26"/>
        <v>0</v>
      </c>
      <c r="N407" s="15">
        <v>5</v>
      </c>
      <c r="O407" s="17">
        <v>4</v>
      </c>
      <c r="P407" s="44">
        <f t="shared" si="28"/>
        <v>1</v>
      </c>
    </row>
    <row r="408" spans="1:16" ht="14.1" customHeight="1">
      <c r="A408" s="2">
        <v>190</v>
      </c>
      <c r="B408" s="2" t="str">
        <f>VLOOKUP(A408,Sheet2!$A$1:$B$114,2)</f>
        <v>Chatham Co</v>
      </c>
      <c r="C408" s="2">
        <v>10</v>
      </c>
      <c r="D408" s="2" t="str">
        <f>VLOOKUP(C408,Sheet1!$A$1:$B$18,2)</f>
        <v>Media Cordinators and Audio Visual</v>
      </c>
      <c r="E408" s="15">
        <v>16</v>
      </c>
      <c r="F408" s="17">
        <v>13</v>
      </c>
      <c r="G408" s="25">
        <f t="shared" si="25"/>
        <v>3</v>
      </c>
      <c r="H408" s="15">
        <v>0</v>
      </c>
      <c r="I408" s="17">
        <v>1</v>
      </c>
      <c r="J408" s="25">
        <f t="shared" si="27"/>
        <v>-1</v>
      </c>
      <c r="K408" s="15">
        <v>1</v>
      </c>
      <c r="L408" s="17">
        <v>2</v>
      </c>
      <c r="M408" s="25">
        <f t="shared" si="26"/>
        <v>-1</v>
      </c>
      <c r="N408" s="15">
        <v>17</v>
      </c>
      <c r="O408" s="17">
        <v>16</v>
      </c>
      <c r="P408" s="44">
        <f t="shared" si="28"/>
        <v>1</v>
      </c>
    </row>
    <row r="409" spans="1:16" ht="14.1" customHeight="1">
      <c r="A409" s="2">
        <v>190</v>
      </c>
      <c r="B409" s="2" t="str">
        <f>VLOOKUP(A409,Sheet2!$A$1:$B$114,2)</f>
        <v>Chatham Co</v>
      </c>
      <c r="C409" s="2">
        <v>11</v>
      </c>
      <c r="D409" s="2" t="str">
        <f>VLOOKUP(C409,Sheet1!$A$1:$B$18,2)</f>
        <v>Consultants and Supervisors of Instructions</v>
      </c>
      <c r="E409" s="15">
        <v>0</v>
      </c>
      <c r="F409" s="17">
        <v>0</v>
      </c>
      <c r="G409" s="25">
        <f t="shared" si="25"/>
        <v>0</v>
      </c>
      <c r="H409" s="15">
        <v>0</v>
      </c>
      <c r="I409" s="17">
        <v>0</v>
      </c>
      <c r="J409" s="25">
        <f t="shared" si="27"/>
        <v>0</v>
      </c>
      <c r="K409" s="15">
        <v>0</v>
      </c>
      <c r="L409" s="17">
        <v>0</v>
      </c>
      <c r="M409" s="25">
        <f t="shared" si="26"/>
        <v>0</v>
      </c>
      <c r="N409" s="15">
        <v>0</v>
      </c>
      <c r="O409" s="17">
        <v>0</v>
      </c>
      <c r="P409" s="44">
        <f t="shared" si="28"/>
        <v>0</v>
      </c>
    </row>
    <row r="410" spans="1:16" ht="14.1" customHeight="1">
      <c r="A410" s="2">
        <v>190</v>
      </c>
      <c r="B410" s="2" t="str">
        <f>VLOOKUP(A410,Sheet2!$A$1:$B$114,2)</f>
        <v>Chatham Co</v>
      </c>
      <c r="C410" s="2">
        <v>12</v>
      </c>
      <c r="D410" s="2" t="str">
        <f>VLOOKUP(C410,Sheet1!$A$1:$B$18,2)</f>
        <v>Other Professional Staff</v>
      </c>
      <c r="E410" s="15">
        <v>24</v>
      </c>
      <c r="F410" s="17">
        <v>27</v>
      </c>
      <c r="G410" s="25">
        <f t="shared" si="25"/>
        <v>-3</v>
      </c>
      <c r="H410" s="15">
        <v>8</v>
      </c>
      <c r="I410" s="17">
        <v>11</v>
      </c>
      <c r="J410" s="25">
        <f t="shared" si="27"/>
        <v>-3</v>
      </c>
      <c r="K410" s="15">
        <v>14</v>
      </c>
      <c r="L410" s="17">
        <v>8</v>
      </c>
      <c r="M410" s="25">
        <f t="shared" si="26"/>
        <v>6</v>
      </c>
      <c r="N410" s="15">
        <v>46</v>
      </c>
      <c r="O410" s="17">
        <v>46</v>
      </c>
      <c r="P410" s="44">
        <f t="shared" si="28"/>
        <v>0</v>
      </c>
    </row>
    <row r="411" spans="1:16" ht="14.1" customHeight="1">
      <c r="A411" s="2">
        <v>190</v>
      </c>
      <c r="B411" s="2" t="str">
        <f>VLOOKUP(A411,Sheet2!$A$1:$B$114,2)</f>
        <v>Chatham Co</v>
      </c>
      <c r="C411" s="2">
        <v>13</v>
      </c>
      <c r="D411" s="2" t="str">
        <f>VLOOKUP(C411,Sheet1!$A$1:$B$18,2)</f>
        <v>Teacher Assistants</v>
      </c>
      <c r="E411" s="15">
        <v>159</v>
      </c>
      <c r="F411" s="17">
        <v>125</v>
      </c>
      <c r="G411" s="25">
        <f t="shared" si="25"/>
        <v>34</v>
      </c>
      <c r="H411" s="15">
        <v>19</v>
      </c>
      <c r="I411" s="17">
        <v>39</v>
      </c>
      <c r="J411" s="25">
        <f t="shared" si="27"/>
        <v>-20</v>
      </c>
      <c r="K411" s="15">
        <v>23</v>
      </c>
      <c r="L411" s="17">
        <v>39</v>
      </c>
      <c r="M411" s="25">
        <f t="shared" si="26"/>
        <v>-16</v>
      </c>
      <c r="N411" s="15">
        <v>201</v>
      </c>
      <c r="O411" s="17">
        <v>203</v>
      </c>
      <c r="P411" s="44">
        <f t="shared" si="28"/>
        <v>-2</v>
      </c>
    </row>
    <row r="412" spans="1:16" ht="14.1" customHeight="1">
      <c r="A412" s="2">
        <v>190</v>
      </c>
      <c r="B412" s="2" t="str">
        <f>VLOOKUP(A412,Sheet2!$A$1:$B$114,2)</f>
        <v>Chatham Co</v>
      </c>
      <c r="C412" s="2">
        <v>14</v>
      </c>
      <c r="D412" s="2" t="str">
        <f>VLOOKUP(C412,Sheet1!$A$1:$B$18,2)</f>
        <v>Technicians</v>
      </c>
      <c r="E412" s="15">
        <v>0</v>
      </c>
      <c r="F412" s="17">
        <v>0</v>
      </c>
      <c r="G412" s="25">
        <f t="shared" si="25"/>
        <v>0</v>
      </c>
      <c r="H412" s="15">
        <v>0</v>
      </c>
      <c r="I412" s="17">
        <v>0</v>
      </c>
      <c r="J412" s="25">
        <f t="shared" si="27"/>
        <v>0</v>
      </c>
      <c r="K412" s="15">
        <v>14</v>
      </c>
      <c r="L412" s="17">
        <v>13</v>
      </c>
      <c r="M412" s="25">
        <f t="shared" si="26"/>
        <v>1</v>
      </c>
      <c r="N412" s="15">
        <v>14</v>
      </c>
      <c r="O412" s="17">
        <v>13</v>
      </c>
      <c r="P412" s="44">
        <f t="shared" si="28"/>
        <v>1</v>
      </c>
    </row>
    <row r="413" spans="1:16" ht="14.1" customHeight="1">
      <c r="A413" s="2">
        <v>190</v>
      </c>
      <c r="B413" s="2" t="str">
        <f>VLOOKUP(A413,Sheet2!$A$1:$B$114,2)</f>
        <v>Chatham Co</v>
      </c>
      <c r="C413" s="2">
        <v>15</v>
      </c>
      <c r="D413" s="2" t="str">
        <f>VLOOKUP(C413,Sheet1!$A$1:$B$18,2)</f>
        <v>Clerks/Secretaries</v>
      </c>
      <c r="E413" s="15">
        <v>32</v>
      </c>
      <c r="F413" s="17">
        <v>4</v>
      </c>
      <c r="G413" s="25">
        <f t="shared" si="25"/>
        <v>28</v>
      </c>
      <c r="H413" s="15">
        <v>5</v>
      </c>
      <c r="I413" s="17">
        <v>34</v>
      </c>
      <c r="J413" s="25">
        <f t="shared" si="27"/>
        <v>-29</v>
      </c>
      <c r="K413" s="15">
        <v>39</v>
      </c>
      <c r="L413" s="17">
        <v>38</v>
      </c>
      <c r="M413" s="25">
        <f t="shared" si="26"/>
        <v>1</v>
      </c>
      <c r="N413" s="15">
        <v>76</v>
      </c>
      <c r="O413" s="17">
        <v>76</v>
      </c>
      <c r="P413" s="44">
        <f t="shared" si="28"/>
        <v>0</v>
      </c>
    </row>
    <row r="414" spans="1:16" ht="14.1" customHeight="1">
      <c r="A414" s="2">
        <v>190</v>
      </c>
      <c r="B414" s="2" t="str">
        <f>VLOOKUP(A414,Sheet2!$A$1:$B$114,2)</f>
        <v>Chatham Co</v>
      </c>
      <c r="C414" s="2">
        <v>16</v>
      </c>
      <c r="D414" s="2" t="str">
        <f>VLOOKUP(C414,Sheet1!$A$1:$B$18,2)</f>
        <v>Service Workers</v>
      </c>
      <c r="E414" s="15">
        <v>44</v>
      </c>
      <c r="F414" s="17">
        <v>76</v>
      </c>
      <c r="G414" s="25">
        <f t="shared" si="25"/>
        <v>-32</v>
      </c>
      <c r="H414" s="15">
        <v>0</v>
      </c>
      <c r="I414" s="17">
        <v>69</v>
      </c>
      <c r="J414" s="25">
        <f t="shared" si="27"/>
        <v>-69</v>
      </c>
      <c r="K414" s="15">
        <v>103</v>
      </c>
      <c r="L414" s="17">
        <v>76</v>
      </c>
      <c r="M414" s="25">
        <f t="shared" si="26"/>
        <v>27</v>
      </c>
      <c r="N414" s="15">
        <v>147</v>
      </c>
      <c r="O414" s="17">
        <v>221</v>
      </c>
      <c r="P414" s="44">
        <f t="shared" si="28"/>
        <v>-74</v>
      </c>
    </row>
    <row r="415" spans="1:16" ht="14.1" customHeight="1">
      <c r="A415" s="2">
        <v>190</v>
      </c>
      <c r="B415" s="2" t="str">
        <f>VLOOKUP(A415,Sheet2!$A$1:$B$114,2)</f>
        <v>Chatham Co</v>
      </c>
      <c r="C415" s="2">
        <v>17</v>
      </c>
      <c r="D415" s="2" t="str">
        <f>VLOOKUP(C415,Sheet1!$A$1:$B$18,2)</f>
        <v>Skilled Crafts</v>
      </c>
      <c r="E415" s="15">
        <v>8</v>
      </c>
      <c r="F415" s="17">
        <v>8</v>
      </c>
      <c r="G415" s="25">
        <f t="shared" si="25"/>
        <v>0</v>
      </c>
      <c r="H415" s="15">
        <v>0</v>
      </c>
      <c r="I415" s="17">
        <v>0</v>
      </c>
      <c r="J415" s="25">
        <f t="shared" si="27"/>
        <v>0</v>
      </c>
      <c r="K415" s="15">
        <v>19</v>
      </c>
      <c r="L415" s="17">
        <v>19</v>
      </c>
      <c r="M415" s="25">
        <f t="shared" si="26"/>
        <v>0</v>
      </c>
      <c r="N415" s="15">
        <v>27</v>
      </c>
      <c r="O415" s="17">
        <v>27</v>
      </c>
      <c r="P415" s="44">
        <f t="shared" si="28"/>
        <v>0</v>
      </c>
    </row>
    <row r="416" spans="1:16" ht="14.1" customHeight="1">
      <c r="A416" s="2">
        <v>190</v>
      </c>
      <c r="B416" s="2" t="str">
        <f>VLOOKUP(A416,Sheet2!$A$1:$B$114,2)</f>
        <v>Chatham Co</v>
      </c>
      <c r="C416" s="2">
        <v>18</v>
      </c>
      <c r="D416" s="2" t="str">
        <f>VLOOKUP(C416,Sheet1!$A$1:$B$18,2)</f>
        <v>Laborers Unskilled</v>
      </c>
      <c r="E416" s="15">
        <v>0</v>
      </c>
      <c r="F416" s="17">
        <v>0</v>
      </c>
      <c r="G416" s="25">
        <f t="shared" si="25"/>
        <v>0</v>
      </c>
      <c r="H416" s="15">
        <v>0</v>
      </c>
      <c r="I416" s="17">
        <v>0</v>
      </c>
      <c r="J416" s="25">
        <f t="shared" si="27"/>
        <v>0</v>
      </c>
      <c r="K416" s="15">
        <v>0</v>
      </c>
      <c r="L416" s="17">
        <v>0</v>
      </c>
      <c r="M416" s="25">
        <f t="shared" si="26"/>
        <v>0</v>
      </c>
      <c r="N416" s="15">
        <v>0</v>
      </c>
      <c r="O416" s="17">
        <v>0</v>
      </c>
      <c r="P416" s="44">
        <f t="shared" si="28"/>
        <v>0</v>
      </c>
    </row>
    <row r="417" spans="1:16" ht="14.1" customHeight="1">
      <c r="A417" s="2">
        <v>200</v>
      </c>
      <c r="B417" s="2" t="str">
        <f>VLOOKUP(A417,Sheet2!$A$1:$B$114,2)</f>
        <v>Cherokee Co</v>
      </c>
      <c r="C417" s="2">
        <v>1</v>
      </c>
      <c r="D417" s="2" t="str">
        <f>VLOOKUP(C417,Sheet1!$A$1:$B$18,2)</f>
        <v>Officials, Administrators, Managers</v>
      </c>
      <c r="E417" s="15">
        <v>4</v>
      </c>
      <c r="F417" s="17">
        <v>4</v>
      </c>
      <c r="G417" s="25">
        <f t="shared" si="25"/>
        <v>0</v>
      </c>
      <c r="H417" s="15">
        <v>1</v>
      </c>
      <c r="I417" s="17">
        <v>2</v>
      </c>
      <c r="J417" s="25">
        <f t="shared" si="27"/>
        <v>-1</v>
      </c>
      <c r="K417" s="15">
        <v>3</v>
      </c>
      <c r="L417" s="17">
        <v>2</v>
      </c>
      <c r="M417" s="25">
        <f t="shared" si="26"/>
        <v>1</v>
      </c>
      <c r="N417" s="15">
        <v>8</v>
      </c>
      <c r="O417" s="17">
        <v>8</v>
      </c>
      <c r="P417" s="44">
        <f t="shared" si="28"/>
        <v>0</v>
      </c>
    </row>
    <row r="418" spans="1:16" ht="14.1" customHeight="1">
      <c r="A418" s="2">
        <v>200</v>
      </c>
      <c r="B418" s="2" t="str">
        <f>VLOOKUP(A418,Sheet2!$A$1:$B$114,2)</f>
        <v>Cherokee Co</v>
      </c>
      <c r="C418" s="2">
        <v>2</v>
      </c>
      <c r="D418" s="2" t="str">
        <f>VLOOKUP(C418,Sheet1!$A$1:$B$18,2)</f>
        <v>Principals</v>
      </c>
      <c r="E418" s="15">
        <v>14</v>
      </c>
      <c r="F418" s="17">
        <v>14</v>
      </c>
      <c r="G418" s="25">
        <f t="shared" si="25"/>
        <v>0</v>
      </c>
      <c r="H418" s="15">
        <v>0</v>
      </c>
      <c r="I418" s="17">
        <v>0</v>
      </c>
      <c r="J418" s="25">
        <f t="shared" si="27"/>
        <v>0</v>
      </c>
      <c r="K418" s="15">
        <v>0</v>
      </c>
      <c r="L418" s="17">
        <v>0</v>
      </c>
      <c r="M418" s="25">
        <f t="shared" si="26"/>
        <v>0</v>
      </c>
      <c r="N418" s="15">
        <v>14</v>
      </c>
      <c r="O418" s="17">
        <v>14</v>
      </c>
      <c r="P418" s="44">
        <f t="shared" si="28"/>
        <v>0</v>
      </c>
    </row>
    <row r="419" spans="1:16" ht="14.1" customHeight="1">
      <c r="A419" s="2">
        <v>200</v>
      </c>
      <c r="B419" s="2" t="str">
        <f>VLOOKUP(A419,Sheet2!$A$1:$B$114,2)</f>
        <v>Cherokee Co</v>
      </c>
      <c r="C419" s="2">
        <v>3</v>
      </c>
      <c r="D419" s="2" t="str">
        <f>VLOOKUP(C419,Sheet1!$A$1:$B$18,2)</f>
        <v>Assistant Principals, Teaching</v>
      </c>
      <c r="E419" s="15">
        <v>1</v>
      </c>
      <c r="F419" s="17">
        <v>0</v>
      </c>
      <c r="G419" s="25">
        <f t="shared" si="25"/>
        <v>1</v>
      </c>
      <c r="H419" s="15">
        <v>0</v>
      </c>
      <c r="I419" s="17">
        <v>0</v>
      </c>
      <c r="J419" s="25">
        <f t="shared" si="27"/>
        <v>0</v>
      </c>
      <c r="K419" s="15">
        <v>0</v>
      </c>
      <c r="L419" s="17">
        <v>0</v>
      </c>
      <c r="M419" s="25">
        <f t="shared" si="26"/>
        <v>0</v>
      </c>
      <c r="N419" s="15">
        <v>1</v>
      </c>
      <c r="O419" s="17">
        <v>0</v>
      </c>
      <c r="P419" s="44">
        <f t="shared" si="28"/>
        <v>1</v>
      </c>
    </row>
    <row r="420" spans="1:16" ht="14.1" customHeight="1">
      <c r="A420" s="2">
        <v>200</v>
      </c>
      <c r="B420" s="2" t="str">
        <f>VLOOKUP(A420,Sheet2!$A$1:$B$114,2)</f>
        <v>Cherokee Co</v>
      </c>
      <c r="C420" s="2">
        <v>4</v>
      </c>
      <c r="D420" s="2" t="str">
        <f>VLOOKUP(C420,Sheet1!$A$1:$B$18,2)</f>
        <v>Assistant Principals, Non-Teaching</v>
      </c>
      <c r="E420" s="15">
        <v>4</v>
      </c>
      <c r="F420" s="17">
        <v>5</v>
      </c>
      <c r="G420" s="25">
        <f t="shared" si="25"/>
        <v>-1</v>
      </c>
      <c r="H420" s="15">
        <v>1</v>
      </c>
      <c r="I420" s="17">
        <v>0</v>
      </c>
      <c r="J420" s="25">
        <f t="shared" si="27"/>
        <v>1</v>
      </c>
      <c r="K420" s="15">
        <v>0</v>
      </c>
      <c r="L420" s="17">
        <v>1</v>
      </c>
      <c r="M420" s="25">
        <f t="shared" si="26"/>
        <v>-1</v>
      </c>
      <c r="N420" s="15">
        <v>5</v>
      </c>
      <c r="O420" s="17">
        <v>6</v>
      </c>
      <c r="P420" s="44">
        <f t="shared" si="28"/>
        <v>-1</v>
      </c>
    </row>
    <row r="421" spans="1:16" ht="14.1" customHeight="1">
      <c r="A421" s="2">
        <v>200</v>
      </c>
      <c r="B421" s="2" t="str">
        <f>VLOOKUP(A421,Sheet2!$A$1:$B$114,2)</f>
        <v>Cherokee Co</v>
      </c>
      <c r="C421" s="2">
        <v>5</v>
      </c>
      <c r="D421" s="2" t="str">
        <f>VLOOKUP(C421,Sheet1!$A$1:$B$18,2)</f>
        <v>Elementry Teachers</v>
      </c>
      <c r="E421" s="15">
        <v>118</v>
      </c>
      <c r="F421" s="17">
        <v>143</v>
      </c>
      <c r="G421" s="25">
        <f t="shared" si="25"/>
        <v>-25</v>
      </c>
      <c r="H421" s="15">
        <v>20</v>
      </c>
      <c r="I421" s="17">
        <v>24</v>
      </c>
      <c r="J421" s="25">
        <f t="shared" si="27"/>
        <v>-4</v>
      </c>
      <c r="K421" s="15">
        <v>11</v>
      </c>
      <c r="L421" s="17">
        <v>7</v>
      </c>
      <c r="M421" s="25">
        <f t="shared" si="26"/>
        <v>4</v>
      </c>
      <c r="N421" s="15">
        <v>149</v>
      </c>
      <c r="O421" s="17">
        <v>174</v>
      </c>
      <c r="P421" s="44">
        <f t="shared" si="28"/>
        <v>-25</v>
      </c>
    </row>
    <row r="422" spans="1:16" ht="14.1" customHeight="1">
      <c r="A422" s="2">
        <v>200</v>
      </c>
      <c r="B422" s="2" t="str">
        <f>VLOOKUP(A422,Sheet2!$A$1:$B$114,2)</f>
        <v>Cherokee Co</v>
      </c>
      <c r="C422" s="2">
        <v>6</v>
      </c>
      <c r="D422" s="2" t="str">
        <f>VLOOKUP(C422,Sheet1!$A$1:$B$18,2)</f>
        <v>Secondary Teachers</v>
      </c>
      <c r="E422" s="15">
        <v>65</v>
      </c>
      <c r="F422" s="17">
        <v>68</v>
      </c>
      <c r="G422" s="25">
        <f t="shared" si="25"/>
        <v>-3</v>
      </c>
      <c r="H422" s="15">
        <v>6</v>
      </c>
      <c r="I422" s="17">
        <v>5</v>
      </c>
      <c r="J422" s="25">
        <f t="shared" si="27"/>
        <v>1</v>
      </c>
      <c r="K422" s="15">
        <v>2</v>
      </c>
      <c r="L422" s="17">
        <v>5</v>
      </c>
      <c r="M422" s="25">
        <f t="shared" si="26"/>
        <v>-3</v>
      </c>
      <c r="N422" s="15">
        <v>73</v>
      </c>
      <c r="O422" s="17">
        <v>78</v>
      </c>
      <c r="P422" s="44">
        <f t="shared" si="28"/>
        <v>-5</v>
      </c>
    </row>
    <row r="423" spans="1:16" ht="14.1" customHeight="1">
      <c r="A423" s="2">
        <v>200</v>
      </c>
      <c r="B423" s="2" t="str">
        <f>VLOOKUP(A423,Sheet2!$A$1:$B$114,2)</f>
        <v>Cherokee Co</v>
      </c>
      <c r="C423" s="2">
        <v>7</v>
      </c>
      <c r="D423" s="2" t="str">
        <f>VLOOKUP(C423,Sheet1!$A$1:$B$18,2)</f>
        <v>Other Teachers</v>
      </c>
      <c r="E423" s="15">
        <v>21</v>
      </c>
      <c r="F423" s="17">
        <v>21</v>
      </c>
      <c r="G423" s="25">
        <f t="shared" si="25"/>
        <v>0</v>
      </c>
      <c r="H423" s="15">
        <v>13</v>
      </c>
      <c r="I423" s="17">
        <v>13</v>
      </c>
      <c r="J423" s="25">
        <f t="shared" si="27"/>
        <v>0</v>
      </c>
      <c r="K423" s="15">
        <v>0</v>
      </c>
      <c r="L423" s="17">
        <v>0</v>
      </c>
      <c r="M423" s="25">
        <f t="shared" si="26"/>
        <v>0</v>
      </c>
      <c r="N423" s="15">
        <v>34</v>
      </c>
      <c r="O423" s="17">
        <v>34</v>
      </c>
      <c r="P423" s="44">
        <f t="shared" si="28"/>
        <v>0</v>
      </c>
    </row>
    <row r="424" spans="1:16" ht="14.1" customHeight="1">
      <c r="A424" s="2">
        <v>200</v>
      </c>
      <c r="B424" s="2" t="str">
        <f>VLOOKUP(A424,Sheet2!$A$1:$B$114,2)</f>
        <v>Cherokee Co</v>
      </c>
      <c r="C424" s="2">
        <v>8</v>
      </c>
      <c r="D424" s="2" t="str">
        <f>VLOOKUP(C424,Sheet1!$A$1:$B$18,2)</f>
        <v>Guidence Personnel</v>
      </c>
      <c r="E424" s="15">
        <v>10</v>
      </c>
      <c r="F424" s="17">
        <v>11</v>
      </c>
      <c r="G424" s="25">
        <f t="shared" si="25"/>
        <v>-1</v>
      </c>
      <c r="H424" s="15">
        <v>1</v>
      </c>
      <c r="I424" s="17">
        <v>1</v>
      </c>
      <c r="J424" s="25">
        <f t="shared" si="27"/>
        <v>0</v>
      </c>
      <c r="K424" s="15">
        <v>0</v>
      </c>
      <c r="L424" s="17">
        <v>0</v>
      </c>
      <c r="M424" s="25">
        <f t="shared" si="26"/>
        <v>0</v>
      </c>
      <c r="N424" s="15">
        <v>11</v>
      </c>
      <c r="O424" s="17">
        <v>12</v>
      </c>
      <c r="P424" s="44">
        <f t="shared" si="28"/>
        <v>-1</v>
      </c>
    </row>
    <row r="425" spans="1:16" ht="14.1" customHeight="1">
      <c r="A425" s="2">
        <v>200</v>
      </c>
      <c r="B425" s="2" t="str">
        <f>VLOOKUP(A425,Sheet2!$A$1:$B$114,2)</f>
        <v>Cherokee Co</v>
      </c>
      <c r="C425" s="2">
        <v>9</v>
      </c>
      <c r="D425" s="2" t="str">
        <f>VLOOKUP(C425,Sheet1!$A$1:$B$18,2)</f>
        <v>Psychology Personnel</v>
      </c>
      <c r="E425" s="15">
        <v>1</v>
      </c>
      <c r="F425" s="17">
        <v>1</v>
      </c>
      <c r="G425" s="25">
        <f t="shared" si="25"/>
        <v>0</v>
      </c>
      <c r="H425" s="15">
        <v>0</v>
      </c>
      <c r="I425" s="17">
        <v>0</v>
      </c>
      <c r="J425" s="25">
        <f t="shared" si="27"/>
        <v>0</v>
      </c>
      <c r="K425" s="15">
        <v>0</v>
      </c>
      <c r="L425" s="17">
        <v>0</v>
      </c>
      <c r="M425" s="25">
        <f t="shared" si="26"/>
        <v>0</v>
      </c>
      <c r="N425" s="15">
        <v>1</v>
      </c>
      <c r="O425" s="17">
        <v>1</v>
      </c>
      <c r="P425" s="44">
        <f t="shared" si="28"/>
        <v>0</v>
      </c>
    </row>
    <row r="426" spans="1:16" ht="14.1" customHeight="1">
      <c r="A426" s="2">
        <v>200</v>
      </c>
      <c r="B426" s="2" t="str">
        <f>VLOOKUP(A426,Sheet2!$A$1:$B$114,2)</f>
        <v>Cherokee Co</v>
      </c>
      <c r="C426" s="2">
        <v>10</v>
      </c>
      <c r="D426" s="2" t="str">
        <f>VLOOKUP(C426,Sheet1!$A$1:$B$18,2)</f>
        <v>Media Cordinators and Audio Visual</v>
      </c>
      <c r="E426" s="15">
        <v>8</v>
      </c>
      <c r="F426" s="17">
        <v>9</v>
      </c>
      <c r="G426" s="25">
        <f t="shared" si="25"/>
        <v>-1</v>
      </c>
      <c r="H426" s="15">
        <v>0</v>
      </c>
      <c r="I426" s="17">
        <v>0</v>
      </c>
      <c r="J426" s="25">
        <f t="shared" si="27"/>
        <v>0</v>
      </c>
      <c r="K426" s="15">
        <v>0</v>
      </c>
      <c r="L426" s="17">
        <v>0</v>
      </c>
      <c r="M426" s="25">
        <f t="shared" si="26"/>
        <v>0</v>
      </c>
      <c r="N426" s="15">
        <v>8</v>
      </c>
      <c r="O426" s="17">
        <v>9</v>
      </c>
      <c r="P426" s="44">
        <f t="shared" si="28"/>
        <v>-1</v>
      </c>
    </row>
    <row r="427" spans="1:16" ht="14.1" customHeight="1">
      <c r="A427" s="2">
        <v>200</v>
      </c>
      <c r="B427" s="2" t="str">
        <f>VLOOKUP(A427,Sheet2!$A$1:$B$114,2)</f>
        <v>Cherokee Co</v>
      </c>
      <c r="C427" s="2">
        <v>11</v>
      </c>
      <c r="D427" s="2" t="str">
        <f>VLOOKUP(C427,Sheet1!$A$1:$B$18,2)</f>
        <v>Consultants and Supervisors of Instructions</v>
      </c>
      <c r="E427" s="15">
        <v>0</v>
      </c>
      <c r="F427" s="17">
        <v>0</v>
      </c>
      <c r="G427" s="25">
        <f t="shared" si="25"/>
        <v>0</v>
      </c>
      <c r="H427" s="15">
        <v>1</v>
      </c>
      <c r="I427" s="17">
        <v>1</v>
      </c>
      <c r="J427" s="25">
        <f t="shared" si="27"/>
        <v>0</v>
      </c>
      <c r="K427" s="15">
        <v>0</v>
      </c>
      <c r="L427" s="17">
        <v>0</v>
      </c>
      <c r="M427" s="25">
        <f t="shared" si="26"/>
        <v>0</v>
      </c>
      <c r="N427" s="15">
        <v>1</v>
      </c>
      <c r="O427" s="17">
        <v>1</v>
      </c>
      <c r="P427" s="44">
        <f t="shared" si="28"/>
        <v>0</v>
      </c>
    </row>
    <row r="428" spans="1:16" ht="14.1" customHeight="1">
      <c r="A428" s="2">
        <v>200</v>
      </c>
      <c r="B428" s="2" t="str">
        <f>VLOOKUP(A428,Sheet2!$A$1:$B$114,2)</f>
        <v>Cherokee Co</v>
      </c>
      <c r="C428" s="2">
        <v>12</v>
      </c>
      <c r="D428" s="2" t="str">
        <f>VLOOKUP(C428,Sheet1!$A$1:$B$18,2)</f>
        <v>Other Professional Staff</v>
      </c>
      <c r="E428" s="15">
        <v>0</v>
      </c>
      <c r="F428" s="17">
        <v>6</v>
      </c>
      <c r="G428" s="25">
        <f t="shared" si="25"/>
        <v>-6</v>
      </c>
      <c r="H428" s="15">
        <v>3</v>
      </c>
      <c r="I428" s="17">
        <v>0</v>
      </c>
      <c r="J428" s="25">
        <f t="shared" si="27"/>
        <v>3</v>
      </c>
      <c r="K428" s="15">
        <v>9</v>
      </c>
      <c r="L428" s="17">
        <v>8</v>
      </c>
      <c r="M428" s="25">
        <f t="shared" si="26"/>
        <v>1</v>
      </c>
      <c r="N428" s="15">
        <v>12</v>
      </c>
      <c r="O428" s="17">
        <v>14</v>
      </c>
      <c r="P428" s="44">
        <f t="shared" si="28"/>
        <v>-2</v>
      </c>
    </row>
    <row r="429" spans="1:16" ht="14.1" customHeight="1">
      <c r="A429" s="2">
        <v>200</v>
      </c>
      <c r="B429" s="2" t="str">
        <f>VLOOKUP(A429,Sheet2!$A$1:$B$114,2)</f>
        <v>Cherokee Co</v>
      </c>
      <c r="C429" s="2">
        <v>13</v>
      </c>
      <c r="D429" s="2" t="str">
        <f>VLOOKUP(C429,Sheet1!$A$1:$B$18,2)</f>
        <v>Teacher Assistants</v>
      </c>
      <c r="E429" s="15">
        <v>31</v>
      </c>
      <c r="F429" s="17">
        <v>51</v>
      </c>
      <c r="G429" s="25">
        <f t="shared" si="25"/>
        <v>-20</v>
      </c>
      <c r="H429" s="15">
        <v>11</v>
      </c>
      <c r="I429" s="17">
        <v>8</v>
      </c>
      <c r="J429" s="25">
        <f t="shared" si="27"/>
        <v>3</v>
      </c>
      <c r="K429" s="15">
        <v>6</v>
      </c>
      <c r="L429" s="17">
        <v>10</v>
      </c>
      <c r="M429" s="25">
        <f t="shared" si="26"/>
        <v>-4</v>
      </c>
      <c r="N429" s="15">
        <v>48</v>
      </c>
      <c r="O429" s="17">
        <v>69</v>
      </c>
      <c r="P429" s="44">
        <f t="shared" si="28"/>
        <v>-21</v>
      </c>
    </row>
    <row r="430" spans="1:16" ht="14.1" customHeight="1">
      <c r="A430" s="2">
        <v>200</v>
      </c>
      <c r="B430" s="2" t="str">
        <f>VLOOKUP(A430,Sheet2!$A$1:$B$114,2)</f>
        <v>Cherokee Co</v>
      </c>
      <c r="C430" s="2">
        <v>14</v>
      </c>
      <c r="D430" s="2" t="str">
        <f>VLOOKUP(C430,Sheet1!$A$1:$B$18,2)</f>
        <v>Technicians</v>
      </c>
      <c r="E430" s="15">
        <v>0</v>
      </c>
      <c r="F430" s="17">
        <v>0</v>
      </c>
      <c r="G430" s="25">
        <f t="shared" si="25"/>
        <v>0</v>
      </c>
      <c r="H430" s="15">
        <v>0</v>
      </c>
      <c r="I430" s="17">
        <v>0</v>
      </c>
      <c r="J430" s="25">
        <f t="shared" si="27"/>
        <v>0</v>
      </c>
      <c r="K430" s="15">
        <v>4</v>
      </c>
      <c r="L430" s="17">
        <v>4</v>
      </c>
      <c r="M430" s="25">
        <f t="shared" si="26"/>
        <v>0</v>
      </c>
      <c r="N430" s="15">
        <v>4</v>
      </c>
      <c r="O430" s="17">
        <v>4</v>
      </c>
      <c r="P430" s="44">
        <f t="shared" si="28"/>
        <v>0</v>
      </c>
    </row>
    <row r="431" spans="1:16" ht="14.1" customHeight="1">
      <c r="A431" s="2">
        <v>200</v>
      </c>
      <c r="B431" s="2" t="str">
        <f>VLOOKUP(A431,Sheet2!$A$1:$B$114,2)</f>
        <v>Cherokee Co</v>
      </c>
      <c r="C431" s="2">
        <v>15</v>
      </c>
      <c r="D431" s="2" t="str">
        <f>VLOOKUP(C431,Sheet1!$A$1:$B$18,2)</f>
        <v>Clerks/Secretaries</v>
      </c>
      <c r="E431" s="15">
        <v>7</v>
      </c>
      <c r="F431" s="17">
        <v>8</v>
      </c>
      <c r="G431" s="25">
        <f t="shared" si="25"/>
        <v>-1</v>
      </c>
      <c r="H431" s="15">
        <v>5</v>
      </c>
      <c r="I431" s="17">
        <v>13</v>
      </c>
      <c r="J431" s="25">
        <f t="shared" si="27"/>
        <v>-8</v>
      </c>
      <c r="K431" s="15">
        <v>15</v>
      </c>
      <c r="L431" s="17">
        <v>10</v>
      </c>
      <c r="M431" s="25">
        <f t="shared" si="26"/>
        <v>5</v>
      </c>
      <c r="N431" s="15">
        <v>27</v>
      </c>
      <c r="O431" s="17">
        <v>31</v>
      </c>
      <c r="P431" s="44">
        <f t="shared" si="28"/>
        <v>-4</v>
      </c>
    </row>
    <row r="432" spans="1:16" ht="14.1" customHeight="1">
      <c r="A432" s="2">
        <v>200</v>
      </c>
      <c r="B432" s="2" t="str">
        <f>VLOOKUP(A432,Sheet2!$A$1:$B$114,2)</f>
        <v>Cherokee Co</v>
      </c>
      <c r="C432" s="2">
        <v>16</v>
      </c>
      <c r="D432" s="2" t="str">
        <f>VLOOKUP(C432,Sheet1!$A$1:$B$18,2)</f>
        <v>Service Workers</v>
      </c>
      <c r="E432" s="15">
        <v>9</v>
      </c>
      <c r="F432" s="17">
        <v>12</v>
      </c>
      <c r="G432" s="25">
        <f t="shared" si="25"/>
        <v>-3</v>
      </c>
      <c r="H432" s="15">
        <v>0</v>
      </c>
      <c r="I432" s="17">
        <v>0</v>
      </c>
      <c r="J432" s="25">
        <f t="shared" si="27"/>
        <v>0</v>
      </c>
      <c r="K432" s="15">
        <v>40</v>
      </c>
      <c r="L432" s="17">
        <v>40</v>
      </c>
      <c r="M432" s="25">
        <f t="shared" si="26"/>
        <v>0</v>
      </c>
      <c r="N432" s="15">
        <v>49</v>
      </c>
      <c r="O432" s="17">
        <v>52</v>
      </c>
      <c r="P432" s="44">
        <f t="shared" si="28"/>
        <v>-3</v>
      </c>
    </row>
    <row r="433" spans="1:16" ht="14.1" customHeight="1">
      <c r="A433" s="2">
        <v>200</v>
      </c>
      <c r="B433" s="2" t="str">
        <f>VLOOKUP(A433,Sheet2!$A$1:$B$114,2)</f>
        <v>Cherokee Co</v>
      </c>
      <c r="C433" s="2">
        <v>17</v>
      </c>
      <c r="D433" s="2" t="str">
        <f>VLOOKUP(C433,Sheet1!$A$1:$B$18,2)</f>
        <v>Skilled Crafts</v>
      </c>
      <c r="E433" s="15">
        <v>4</v>
      </c>
      <c r="F433" s="17">
        <v>5</v>
      </c>
      <c r="G433" s="25">
        <f t="shared" si="25"/>
        <v>-1</v>
      </c>
      <c r="H433" s="15">
        <v>0</v>
      </c>
      <c r="I433" s="17">
        <v>0</v>
      </c>
      <c r="J433" s="25">
        <f t="shared" si="27"/>
        <v>0</v>
      </c>
      <c r="K433" s="15">
        <v>7</v>
      </c>
      <c r="L433" s="17">
        <v>7</v>
      </c>
      <c r="M433" s="25">
        <f t="shared" si="26"/>
        <v>0</v>
      </c>
      <c r="N433" s="15">
        <v>11</v>
      </c>
      <c r="O433" s="17">
        <v>12</v>
      </c>
      <c r="P433" s="44">
        <f t="shared" si="28"/>
        <v>-1</v>
      </c>
    </row>
    <row r="434" spans="1:16" ht="14.1" customHeight="1">
      <c r="A434" s="2">
        <v>200</v>
      </c>
      <c r="B434" s="2" t="str">
        <f>VLOOKUP(A434,Sheet2!$A$1:$B$114,2)</f>
        <v>Cherokee Co</v>
      </c>
      <c r="C434" s="2">
        <v>18</v>
      </c>
      <c r="D434" s="2" t="str">
        <f>VLOOKUP(C434,Sheet1!$A$1:$B$18,2)</f>
        <v>Laborers Unskilled</v>
      </c>
      <c r="E434" s="15">
        <v>0</v>
      </c>
      <c r="F434" s="17">
        <v>0</v>
      </c>
      <c r="G434" s="25">
        <f t="shared" si="25"/>
        <v>0</v>
      </c>
      <c r="H434" s="15">
        <v>0</v>
      </c>
      <c r="I434" s="17">
        <v>0</v>
      </c>
      <c r="J434" s="25">
        <f t="shared" si="27"/>
        <v>0</v>
      </c>
      <c r="K434" s="15">
        <v>0</v>
      </c>
      <c r="L434" s="17">
        <v>0</v>
      </c>
      <c r="M434" s="25">
        <f t="shared" si="26"/>
        <v>0</v>
      </c>
      <c r="N434" s="15">
        <v>0</v>
      </c>
      <c r="O434" s="17">
        <v>0</v>
      </c>
      <c r="P434" s="44">
        <f t="shared" si="28"/>
        <v>0</v>
      </c>
    </row>
    <row r="435" spans="1:16" ht="14.1" customHeight="1">
      <c r="A435" s="2">
        <v>210</v>
      </c>
      <c r="B435" s="2" t="str">
        <f>VLOOKUP(A435,Sheet2!$A$1:$B$114,2)</f>
        <v>Chowan Co</v>
      </c>
      <c r="C435" s="2">
        <v>1</v>
      </c>
      <c r="D435" s="2" t="str">
        <f>VLOOKUP(C435,Sheet1!$A$1:$B$18,2)</f>
        <v>Officials, Administrators, Managers</v>
      </c>
      <c r="E435" s="15">
        <v>6</v>
      </c>
      <c r="F435" s="17">
        <v>7</v>
      </c>
      <c r="G435" s="25">
        <f t="shared" si="25"/>
        <v>-1</v>
      </c>
      <c r="H435" s="15">
        <v>1</v>
      </c>
      <c r="I435" s="17">
        <v>1</v>
      </c>
      <c r="J435" s="25">
        <f t="shared" si="27"/>
        <v>0</v>
      </c>
      <c r="K435" s="15">
        <v>3</v>
      </c>
      <c r="L435" s="17">
        <v>13</v>
      </c>
      <c r="M435" s="25">
        <f t="shared" si="26"/>
        <v>-10</v>
      </c>
      <c r="N435" s="15">
        <v>10</v>
      </c>
      <c r="O435" s="17">
        <v>21</v>
      </c>
      <c r="P435" s="44">
        <f t="shared" si="28"/>
        <v>-11</v>
      </c>
    </row>
    <row r="436" spans="1:16" ht="14.1" customHeight="1">
      <c r="A436" s="2">
        <v>210</v>
      </c>
      <c r="B436" s="2" t="str">
        <f>VLOOKUP(A436,Sheet2!$A$1:$B$114,2)</f>
        <v>Chowan Co</v>
      </c>
      <c r="C436" s="2">
        <v>2</v>
      </c>
      <c r="D436" s="2" t="str">
        <f>VLOOKUP(C436,Sheet1!$A$1:$B$18,2)</f>
        <v>Principals</v>
      </c>
      <c r="E436" s="15">
        <v>4</v>
      </c>
      <c r="F436" s="17">
        <v>4</v>
      </c>
      <c r="G436" s="25">
        <f t="shared" si="25"/>
        <v>0</v>
      </c>
      <c r="H436" s="15">
        <v>0</v>
      </c>
      <c r="I436" s="17">
        <v>0</v>
      </c>
      <c r="J436" s="25">
        <f t="shared" si="27"/>
        <v>0</v>
      </c>
      <c r="K436" s="15">
        <v>0</v>
      </c>
      <c r="L436" s="17">
        <v>0</v>
      </c>
      <c r="M436" s="25">
        <f t="shared" si="26"/>
        <v>0</v>
      </c>
      <c r="N436" s="15">
        <v>4</v>
      </c>
      <c r="O436" s="17">
        <v>4</v>
      </c>
      <c r="P436" s="44">
        <f t="shared" si="28"/>
        <v>0</v>
      </c>
    </row>
    <row r="437" spans="1:16" ht="14.1" customHeight="1">
      <c r="A437" s="2">
        <v>210</v>
      </c>
      <c r="B437" s="2" t="str">
        <f>VLOOKUP(A437,Sheet2!$A$1:$B$114,2)</f>
        <v>Chowan Co</v>
      </c>
      <c r="C437" s="2">
        <v>3</v>
      </c>
      <c r="D437" s="2" t="str">
        <f>VLOOKUP(C437,Sheet1!$A$1:$B$18,2)</f>
        <v>Assistant Principals, Teaching</v>
      </c>
      <c r="E437" s="15">
        <v>0</v>
      </c>
      <c r="F437" s="17">
        <v>0</v>
      </c>
      <c r="G437" s="25">
        <f t="shared" si="25"/>
        <v>0</v>
      </c>
      <c r="H437" s="15">
        <v>0</v>
      </c>
      <c r="I437" s="17">
        <v>0</v>
      </c>
      <c r="J437" s="25">
        <f t="shared" si="27"/>
        <v>0</v>
      </c>
      <c r="K437" s="15">
        <v>0</v>
      </c>
      <c r="L437" s="17">
        <v>0</v>
      </c>
      <c r="M437" s="25">
        <f t="shared" si="26"/>
        <v>0</v>
      </c>
      <c r="N437" s="15">
        <v>0</v>
      </c>
      <c r="O437" s="17">
        <v>0</v>
      </c>
      <c r="P437" s="44">
        <f t="shared" si="28"/>
        <v>0</v>
      </c>
    </row>
    <row r="438" spans="1:16" ht="14.1" customHeight="1">
      <c r="A438" s="2">
        <v>210</v>
      </c>
      <c r="B438" s="2" t="str">
        <f>VLOOKUP(A438,Sheet2!$A$1:$B$114,2)</f>
        <v>Chowan Co</v>
      </c>
      <c r="C438" s="2">
        <v>4</v>
      </c>
      <c r="D438" s="2" t="str">
        <f>VLOOKUP(C438,Sheet1!$A$1:$B$18,2)</f>
        <v>Assistant Principals, Non-Teaching</v>
      </c>
      <c r="E438" s="15">
        <v>3</v>
      </c>
      <c r="F438" s="17">
        <v>4</v>
      </c>
      <c r="G438" s="25">
        <f t="shared" si="25"/>
        <v>-1</v>
      </c>
      <c r="H438" s="15">
        <v>3</v>
      </c>
      <c r="I438" s="17">
        <v>0</v>
      </c>
      <c r="J438" s="25">
        <f t="shared" si="27"/>
        <v>3</v>
      </c>
      <c r="K438" s="15">
        <v>0</v>
      </c>
      <c r="L438" s="17">
        <v>2</v>
      </c>
      <c r="M438" s="25">
        <f t="shared" si="26"/>
        <v>-2</v>
      </c>
      <c r="N438" s="15">
        <v>6</v>
      </c>
      <c r="O438" s="17">
        <v>6</v>
      </c>
      <c r="P438" s="44">
        <f t="shared" si="28"/>
        <v>0</v>
      </c>
    </row>
    <row r="439" spans="1:16" ht="14.1" customHeight="1">
      <c r="A439" s="2">
        <v>210</v>
      </c>
      <c r="B439" s="2" t="str">
        <f>VLOOKUP(A439,Sheet2!$A$1:$B$114,2)</f>
        <v>Chowan Co</v>
      </c>
      <c r="C439" s="2">
        <v>5</v>
      </c>
      <c r="D439" s="2" t="str">
        <f>VLOOKUP(C439,Sheet1!$A$1:$B$18,2)</f>
        <v>Elementry Teachers</v>
      </c>
      <c r="E439" s="15">
        <v>101</v>
      </c>
      <c r="F439" s="17">
        <v>100</v>
      </c>
      <c r="G439" s="25">
        <f t="shared" si="25"/>
        <v>1</v>
      </c>
      <c r="H439" s="15">
        <v>10</v>
      </c>
      <c r="I439" s="17">
        <v>12</v>
      </c>
      <c r="J439" s="25">
        <f t="shared" si="27"/>
        <v>-2</v>
      </c>
      <c r="K439" s="15">
        <v>2</v>
      </c>
      <c r="L439" s="17">
        <v>2</v>
      </c>
      <c r="M439" s="25">
        <f t="shared" si="26"/>
        <v>0</v>
      </c>
      <c r="N439" s="15">
        <v>113</v>
      </c>
      <c r="O439" s="17">
        <v>114</v>
      </c>
      <c r="P439" s="44">
        <f t="shared" si="28"/>
        <v>-1</v>
      </c>
    </row>
    <row r="440" spans="1:16" ht="14.1" customHeight="1">
      <c r="A440" s="2">
        <v>210</v>
      </c>
      <c r="B440" s="2" t="str">
        <f>VLOOKUP(A440,Sheet2!$A$1:$B$114,2)</f>
        <v>Chowan Co</v>
      </c>
      <c r="C440" s="2">
        <v>6</v>
      </c>
      <c r="D440" s="2" t="str">
        <f>VLOOKUP(C440,Sheet1!$A$1:$B$18,2)</f>
        <v>Secondary Teachers</v>
      </c>
      <c r="E440" s="15">
        <v>44</v>
      </c>
      <c r="F440" s="17">
        <v>41</v>
      </c>
      <c r="G440" s="25">
        <f t="shared" si="25"/>
        <v>3</v>
      </c>
      <c r="H440" s="15">
        <v>0</v>
      </c>
      <c r="I440" s="17">
        <v>1</v>
      </c>
      <c r="J440" s="25">
        <f t="shared" si="27"/>
        <v>-1</v>
      </c>
      <c r="K440" s="15">
        <v>0</v>
      </c>
      <c r="L440" s="17">
        <v>1</v>
      </c>
      <c r="M440" s="25">
        <f t="shared" si="26"/>
        <v>-1</v>
      </c>
      <c r="N440" s="15">
        <v>44</v>
      </c>
      <c r="O440" s="17">
        <v>43</v>
      </c>
      <c r="P440" s="44">
        <f t="shared" si="28"/>
        <v>1</v>
      </c>
    </row>
    <row r="441" spans="1:16" ht="14.1" customHeight="1">
      <c r="A441" s="2">
        <v>210</v>
      </c>
      <c r="B441" s="2" t="str">
        <f>VLOOKUP(A441,Sheet2!$A$1:$B$114,2)</f>
        <v>Chowan Co</v>
      </c>
      <c r="C441" s="2">
        <v>7</v>
      </c>
      <c r="D441" s="2" t="str">
        <f>VLOOKUP(C441,Sheet1!$A$1:$B$18,2)</f>
        <v>Other Teachers</v>
      </c>
      <c r="E441" s="15">
        <v>5</v>
      </c>
      <c r="F441" s="17">
        <v>5</v>
      </c>
      <c r="G441" s="25">
        <f t="shared" si="25"/>
        <v>0</v>
      </c>
      <c r="H441" s="15">
        <v>0</v>
      </c>
      <c r="I441" s="17">
        <v>1</v>
      </c>
      <c r="J441" s="25">
        <f t="shared" si="27"/>
        <v>-1</v>
      </c>
      <c r="K441" s="15">
        <v>0</v>
      </c>
      <c r="L441" s="17">
        <v>1</v>
      </c>
      <c r="M441" s="25">
        <f t="shared" si="26"/>
        <v>-1</v>
      </c>
      <c r="N441" s="15">
        <v>5</v>
      </c>
      <c r="O441" s="17">
        <v>7</v>
      </c>
      <c r="P441" s="44">
        <f t="shared" si="28"/>
        <v>-2</v>
      </c>
    </row>
    <row r="442" spans="1:16" ht="14.1" customHeight="1">
      <c r="A442" s="2">
        <v>210</v>
      </c>
      <c r="B442" s="2" t="str">
        <f>VLOOKUP(A442,Sheet2!$A$1:$B$114,2)</f>
        <v>Chowan Co</v>
      </c>
      <c r="C442" s="2">
        <v>8</v>
      </c>
      <c r="D442" s="2" t="str">
        <f>VLOOKUP(C442,Sheet1!$A$1:$B$18,2)</f>
        <v>Guidence Personnel</v>
      </c>
      <c r="E442" s="15">
        <v>6</v>
      </c>
      <c r="F442" s="17">
        <v>6</v>
      </c>
      <c r="G442" s="25">
        <f t="shared" si="25"/>
        <v>0</v>
      </c>
      <c r="H442" s="15">
        <v>0</v>
      </c>
      <c r="I442" s="17">
        <v>0</v>
      </c>
      <c r="J442" s="25">
        <f t="shared" si="27"/>
        <v>0</v>
      </c>
      <c r="K442" s="15">
        <v>0</v>
      </c>
      <c r="L442" s="17">
        <v>0</v>
      </c>
      <c r="M442" s="25">
        <f t="shared" si="26"/>
        <v>0</v>
      </c>
      <c r="N442" s="15">
        <v>6</v>
      </c>
      <c r="O442" s="17">
        <v>6</v>
      </c>
      <c r="P442" s="44">
        <f t="shared" si="28"/>
        <v>0</v>
      </c>
    </row>
    <row r="443" spans="1:16" ht="14.1" customHeight="1">
      <c r="A443" s="2">
        <v>210</v>
      </c>
      <c r="B443" s="2" t="str">
        <f>VLOOKUP(A443,Sheet2!$A$1:$B$114,2)</f>
        <v>Chowan Co</v>
      </c>
      <c r="C443" s="2">
        <v>9</v>
      </c>
      <c r="D443" s="2" t="str">
        <f>VLOOKUP(C443,Sheet1!$A$1:$B$18,2)</f>
        <v>Psychology Personnel</v>
      </c>
      <c r="E443" s="15">
        <v>2</v>
      </c>
      <c r="F443" s="17">
        <v>1</v>
      </c>
      <c r="G443" s="25">
        <f t="shared" si="25"/>
        <v>1</v>
      </c>
      <c r="H443" s="15">
        <v>0</v>
      </c>
      <c r="I443" s="17">
        <v>1</v>
      </c>
      <c r="J443" s="25">
        <f t="shared" si="27"/>
        <v>-1</v>
      </c>
      <c r="K443" s="15">
        <v>0</v>
      </c>
      <c r="L443" s="17">
        <v>0</v>
      </c>
      <c r="M443" s="25">
        <f t="shared" si="26"/>
        <v>0</v>
      </c>
      <c r="N443" s="15">
        <v>2</v>
      </c>
      <c r="O443" s="17">
        <v>2</v>
      </c>
      <c r="P443" s="44">
        <f t="shared" si="28"/>
        <v>0</v>
      </c>
    </row>
    <row r="444" spans="1:16" ht="14.1" customHeight="1">
      <c r="A444" s="2">
        <v>210</v>
      </c>
      <c r="B444" s="2" t="str">
        <f>VLOOKUP(A444,Sheet2!$A$1:$B$114,2)</f>
        <v>Chowan Co</v>
      </c>
      <c r="C444" s="2">
        <v>10</v>
      </c>
      <c r="D444" s="2" t="str">
        <f>VLOOKUP(C444,Sheet1!$A$1:$B$18,2)</f>
        <v>Media Cordinators and Audio Visual</v>
      </c>
      <c r="E444" s="15">
        <v>4</v>
      </c>
      <c r="F444" s="17">
        <v>4</v>
      </c>
      <c r="G444" s="25">
        <f t="shared" si="25"/>
        <v>0</v>
      </c>
      <c r="H444" s="15">
        <v>0</v>
      </c>
      <c r="I444" s="17">
        <v>0</v>
      </c>
      <c r="J444" s="25">
        <f t="shared" si="27"/>
        <v>0</v>
      </c>
      <c r="K444" s="15">
        <v>0</v>
      </c>
      <c r="L444" s="17">
        <v>0</v>
      </c>
      <c r="M444" s="25">
        <f t="shared" si="26"/>
        <v>0</v>
      </c>
      <c r="N444" s="15">
        <v>4</v>
      </c>
      <c r="O444" s="17">
        <v>4</v>
      </c>
      <c r="P444" s="44">
        <f t="shared" si="28"/>
        <v>0</v>
      </c>
    </row>
    <row r="445" spans="1:16" ht="14.1" customHeight="1">
      <c r="A445" s="2">
        <v>210</v>
      </c>
      <c r="B445" s="2" t="str">
        <f>VLOOKUP(A445,Sheet2!$A$1:$B$114,2)</f>
        <v>Chowan Co</v>
      </c>
      <c r="C445" s="2">
        <v>11</v>
      </c>
      <c r="D445" s="2" t="str">
        <f>VLOOKUP(C445,Sheet1!$A$1:$B$18,2)</f>
        <v>Consultants and Supervisors of Instructions</v>
      </c>
      <c r="E445" s="15">
        <v>0</v>
      </c>
      <c r="F445" s="17">
        <v>0</v>
      </c>
      <c r="G445" s="25">
        <f t="shared" si="25"/>
        <v>0</v>
      </c>
      <c r="H445" s="15">
        <v>0</v>
      </c>
      <c r="I445" s="17">
        <v>0</v>
      </c>
      <c r="J445" s="25">
        <f t="shared" si="27"/>
        <v>0</v>
      </c>
      <c r="K445" s="15">
        <v>0</v>
      </c>
      <c r="L445" s="17">
        <v>0</v>
      </c>
      <c r="M445" s="25">
        <f t="shared" si="26"/>
        <v>0</v>
      </c>
      <c r="N445" s="15">
        <v>0</v>
      </c>
      <c r="O445" s="17">
        <v>0</v>
      </c>
      <c r="P445" s="44">
        <f t="shared" si="28"/>
        <v>0</v>
      </c>
    </row>
    <row r="446" spans="1:16" ht="14.1" customHeight="1">
      <c r="A446" s="2">
        <v>210</v>
      </c>
      <c r="B446" s="2" t="str">
        <f>VLOOKUP(A446,Sheet2!$A$1:$B$114,2)</f>
        <v>Chowan Co</v>
      </c>
      <c r="C446" s="2">
        <v>12</v>
      </c>
      <c r="D446" s="2" t="str">
        <f>VLOOKUP(C446,Sheet1!$A$1:$B$18,2)</f>
        <v>Other Professional Staff</v>
      </c>
      <c r="E446" s="15">
        <v>5</v>
      </c>
      <c r="F446" s="17">
        <v>6</v>
      </c>
      <c r="G446" s="25">
        <f t="shared" si="25"/>
        <v>-1</v>
      </c>
      <c r="H446" s="15">
        <v>1</v>
      </c>
      <c r="I446" s="17">
        <v>0</v>
      </c>
      <c r="J446" s="25">
        <f t="shared" si="27"/>
        <v>1</v>
      </c>
      <c r="K446" s="15">
        <v>2</v>
      </c>
      <c r="L446" s="17">
        <v>2</v>
      </c>
      <c r="M446" s="25">
        <f t="shared" si="26"/>
        <v>0</v>
      </c>
      <c r="N446" s="15">
        <v>8</v>
      </c>
      <c r="O446" s="17">
        <v>8</v>
      </c>
      <c r="P446" s="44">
        <f t="shared" si="28"/>
        <v>0</v>
      </c>
    </row>
    <row r="447" spans="1:16" ht="14.1" customHeight="1">
      <c r="A447" s="2">
        <v>210</v>
      </c>
      <c r="B447" s="2" t="str">
        <f>VLOOKUP(A447,Sheet2!$A$1:$B$114,2)</f>
        <v>Chowan Co</v>
      </c>
      <c r="C447" s="2">
        <v>13</v>
      </c>
      <c r="D447" s="2" t="str">
        <f>VLOOKUP(C447,Sheet1!$A$1:$B$18,2)</f>
        <v>Teacher Assistants</v>
      </c>
      <c r="E447" s="15">
        <v>30</v>
      </c>
      <c r="F447" s="17">
        <v>39</v>
      </c>
      <c r="G447" s="25">
        <f t="shared" ref="G447:G510" si="29">E447-F447</f>
        <v>-9</v>
      </c>
      <c r="H447" s="15">
        <v>15</v>
      </c>
      <c r="I447" s="17">
        <v>21</v>
      </c>
      <c r="J447" s="25">
        <f t="shared" si="27"/>
        <v>-6</v>
      </c>
      <c r="K447" s="15">
        <v>5</v>
      </c>
      <c r="L447" s="17">
        <v>11</v>
      </c>
      <c r="M447" s="25">
        <f t="shared" si="26"/>
        <v>-6</v>
      </c>
      <c r="N447" s="15">
        <v>50</v>
      </c>
      <c r="O447" s="17">
        <v>71</v>
      </c>
      <c r="P447" s="44">
        <f t="shared" si="28"/>
        <v>-21</v>
      </c>
    </row>
    <row r="448" spans="1:16" ht="14.1" customHeight="1">
      <c r="A448" s="2">
        <v>210</v>
      </c>
      <c r="B448" s="2" t="str">
        <f>VLOOKUP(A448,Sheet2!$A$1:$B$114,2)</f>
        <v>Chowan Co</v>
      </c>
      <c r="C448" s="2">
        <v>14</v>
      </c>
      <c r="D448" s="2" t="str">
        <f>VLOOKUP(C448,Sheet1!$A$1:$B$18,2)</f>
        <v>Technicians</v>
      </c>
      <c r="E448" s="15">
        <v>2</v>
      </c>
      <c r="F448" s="17">
        <v>2</v>
      </c>
      <c r="G448" s="25">
        <f t="shared" si="29"/>
        <v>0</v>
      </c>
      <c r="H448" s="15">
        <v>0</v>
      </c>
      <c r="I448" s="17">
        <v>0</v>
      </c>
      <c r="J448" s="25">
        <f t="shared" si="27"/>
        <v>0</v>
      </c>
      <c r="K448" s="15">
        <v>0</v>
      </c>
      <c r="L448" s="17">
        <v>0</v>
      </c>
      <c r="M448" s="25">
        <f t="shared" si="26"/>
        <v>0</v>
      </c>
      <c r="N448" s="15">
        <v>2</v>
      </c>
      <c r="O448" s="17">
        <v>2</v>
      </c>
      <c r="P448" s="44">
        <f t="shared" si="28"/>
        <v>0</v>
      </c>
    </row>
    <row r="449" spans="1:16" ht="14.1" customHeight="1">
      <c r="A449" s="2">
        <v>210</v>
      </c>
      <c r="B449" s="2" t="str">
        <f>VLOOKUP(A449,Sheet2!$A$1:$B$114,2)</f>
        <v>Chowan Co</v>
      </c>
      <c r="C449" s="2">
        <v>15</v>
      </c>
      <c r="D449" s="2" t="str">
        <f>VLOOKUP(C449,Sheet1!$A$1:$B$18,2)</f>
        <v>Clerks/Secretaries</v>
      </c>
      <c r="E449" s="15">
        <v>20</v>
      </c>
      <c r="F449" s="17">
        <v>7</v>
      </c>
      <c r="G449" s="25">
        <f t="shared" si="29"/>
        <v>13</v>
      </c>
      <c r="H449" s="15">
        <v>1</v>
      </c>
      <c r="I449" s="17">
        <v>13</v>
      </c>
      <c r="J449" s="25">
        <f t="shared" si="27"/>
        <v>-12</v>
      </c>
      <c r="K449" s="15">
        <v>0</v>
      </c>
      <c r="L449" s="17">
        <v>2</v>
      </c>
      <c r="M449" s="25">
        <f t="shared" si="26"/>
        <v>-2</v>
      </c>
      <c r="N449" s="15">
        <v>21</v>
      </c>
      <c r="O449" s="17">
        <v>22</v>
      </c>
      <c r="P449" s="44">
        <f t="shared" si="28"/>
        <v>-1</v>
      </c>
    </row>
    <row r="450" spans="1:16" ht="14.1" customHeight="1">
      <c r="A450" s="2">
        <v>210</v>
      </c>
      <c r="B450" s="2" t="str">
        <f>VLOOKUP(A450,Sheet2!$A$1:$B$114,2)</f>
        <v>Chowan Co</v>
      </c>
      <c r="C450" s="2">
        <v>16</v>
      </c>
      <c r="D450" s="2" t="str">
        <f>VLOOKUP(C450,Sheet1!$A$1:$B$18,2)</f>
        <v>Service Workers</v>
      </c>
      <c r="E450" s="15">
        <v>9</v>
      </c>
      <c r="F450" s="17">
        <v>6</v>
      </c>
      <c r="G450" s="25">
        <f t="shared" si="29"/>
        <v>3</v>
      </c>
      <c r="H450" s="15">
        <v>9</v>
      </c>
      <c r="I450" s="17">
        <v>8</v>
      </c>
      <c r="J450" s="25">
        <f t="shared" si="27"/>
        <v>1</v>
      </c>
      <c r="K450" s="15">
        <v>20</v>
      </c>
      <c r="L450" s="17">
        <v>37</v>
      </c>
      <c r="M450" s="25">
        <f t="shared" si="26"/>
        <v>-17</v>
      </c>
      <c r="N450" s="15">
        <v>38</v>
      </c>
      <c r="O450" s="17">
        <v>51</v>
      </c>
      <c r="P450" s="44">
        <f t="shared" si="28"/>
        <v>-13</v>
      </c>
    </row>
    <row r="451" spans="1:16" ht="17.100000000000001" customHeight="1">
      <c r="A451" s="2">
        <v>210</v>
      </c>
      <c r="B451" s="2" t="str">
        <f>VLOOKUP(A451,Sheet2!$A$1:$B$114,2)</f>
        <v>Chowan Co</v>
      </c>
      <c r="C451" s="2">
        <v>17</v>
      </c>
      <c r="D451" s="2" t="str">
        <f>VLOOKUP(C451,Sheet1!$A$1:$B$18,2)</f>
        <v>Skilled Crafts</v>
      </c>
      <c r="E451" s="15">
        <v>2</v>
      </c>
      <c r="F451" s="17">
        <v>2</v>
      </c>
      <c r="G451" s="25">
        <f t="shared" si="29"/>
        <v>0</v>
      </c>
      <c r="H451" s="15">
        <v>0</v>
      </c>
      <c r="I451" s="17">
        <v>0</v>
      </c>
      <c r="J451" s="25">
        <f t="shared" si="27"/>
        <v>0</v>
      </c>
      <c r="K451" s="15">
        <v>9</v>
      </c>
      <c r="L451" s="17">
        <v>9</v>
      </c>
      <c r="M451" s="25">
        <f t="shared" ref="M451:M514" si="30">K451-L451</f>
        <v>0</v>
      </c>
      <c r="N451" s="15">
        <v>11</v>
      </c>
      <c r="O451" s="17">
        <v>11</v>
      </c>
      <c r="P451" s="44">
        <f t="shared" si="28"/>
        <v>0</v>
      </c>
    </row>
    <row r="452" spans="1:16" ht="17.100000000000001" customHeight="1">
      <c r="A452" s="2">
        <v>210</v>
      </c>
      <c r="B452" s="2" t="str">
        <f>VLOOKUP(A452,Sheet2!$A$1:$B$114,2)</f>
        <v>Chowan Co</v>
      </c>
      <c r="C452" s="2">
        <v>18</v>
      </c>
      <c r="D452" s="2" t="str">
        <f>VLOOKUP(C452,Sheet1!$A$1:$B$18,2)</f>
        <v>Laborers Unskilled</v>
      </c>
      <c r="E452" s="15">
        <v>0</v>
      </c>
      <c r="F452" s="17">
        <v>0</v>
      </c>
      <c r="G452" s="25">
        <f t="shared" si="29"/>
        <v>0</v>
      </c>
      <c r="H452" s="15">
        <v>0</v>
      </c>
      <c r="I452" s="17">
        <v>0</v>
      </c>
      <c r="J452" s="25">
        <f t="shared" ref="J452:J515" si="31">H452-I452</f>
        <v>0</v>
      </c>
      <c r="K452" s="15">
        <v>0</v>
      </c>
      <c r="L452" s="17">
        <v>0</v>
      </c>
      <c r="M452" s="25">
        <f t="shared" si="30"/>
        <v>0</v>
      </c>
      <c r="N452" s="15">
        <v>0</v>
      </c>
      <c r="O452" s="17">
        <v>0</v>
      </c>
      <c r="P452" s="44">
        <f t="shared" ref="P452:P515" si="32">N452-O452</f>
        <v>0</v>
      </c>
    </row>
    <row r="453" spans="1:16" ht="14.1" customHeight="1">
      <c r="A453" s="2">
        <v>220</v>
      </c>
      <c r="B453" s="2" t="str">
        <f>VLOOKUP(A453,Sheet2!$A$1:$B$114,2)</f>
        <v>Clay Co</v>
      </c>
      <c r="C453" s="2">
        <v>1</v>
      </c>
      <c r="D453" s="2" t="str">
        <f>VLOOKUP(C453,Sheet1!$A$1:$B$18,2)</f>
        <v>Officials, Administrators, Managers</v>
      </c>
      <c r="E453" s="15">
        <v>6</v>
      </c>
      <c r="F453" s="17">
        <v>6</v>
      </c>
      <c r="G453" s="25">
        <f t="shared" si="29"/>
        <v>0</v>
      </c>
      <c r="H453" s="15">
        <v>0</v>
      </c>
      <c r="I453" s="17">
        <v>0</v>
      </c>
      <c r="J453" s="25">
        <f t="shared" si="31"/>
        <v>0</v>
      </c>
      <c r="K453" s="15">
        <v>0</v>
      </c>
      <c r="L453" s="17">
        <v>0</v>
      </c>
      <c r="M453" s="25">
        <f t="shared" si="30"/>
        <v>0</v>
      </c>
      <c r="N453" s="15">
        <v>6</v>
      </c>
      <c r="O453" s="17">
        <v>6</v>
      </c>
      <c r="P453" s="44">
        <f t="shared" si="32"/>
        <v>0</v>
      </c>
    </row>
    <row r="454" spans="1:16" ht="14.1" customHeight="1">
      <c r="A454" s="2">
        <v>220</v>
      </c>
      <c r="B454" s="2" t="str">
        <f>VLOOKUP(A454,Sheet2!$A$1:$B$114,2)</f>
        <v>Clay Co</v>
      </c>
      <c r="C454" s="2">
        <v>2</v>
      </c>
      <c r="D454" s="2" t="str">
        <f>VLOOKUP(C454,Sheet1!$A$1:$B$18,2)</f>
        <v>Principals</v>
      </c>
      <c r="E454" s="15">
        <v>3</v>
      </c>
      <c r="F454" s="17">
        <v>3</v>
      </c>
      <c r="G454" s="25">
        <f t="shared" si="29"/>
        <v>0</v>
      </c>
      <c r="H454" s="15">
        <v>0</v>
      </c>
      <c r="I454" s="17">
        <v>0</v>
      </c>
      <c r="J454" s="25">
        <f t="shared" si="31"/>
        <v>0</v>
      </c>
      <c r="K454" s="15">
        <v>0</v>
      </c>
      <c r="L454" s="17">
        <v>0</v>
      </c>
      <c r="M454" s="25">
        <f t="shared" si="30"/>
        <v>0</v>
      </c>
      <c r="N454" s="15">
        <v>3</v>
      </c>
      <c r="O454" s="17">
        <v>3</v>
      </c>
      <c r="P454" s="44">
        <f t="shared" si="32"/>
        <v>0</v>
      </c>
    </row>
    <row r="455" spans="1:16" ht="14.1" customHeight="1">
      <c r="A455" s="2">
        <v>220</v>
      </c>
      <c r="B455" s="2" t="str">
        <f>VLOOKUP(A455,Sheet2!$A$1:$B$114,2)</f>
        <v>Clay Co</v>
      </c>
      <c r="C455" s="2">
        <v>3</v>
      </c>
      <c r="D455" s="2" t="str">
        <f>VLOOKUP(C455,Sheet1!$A$1:$B$18,2)</f>
        <v>Assistant Principals, Teaching</v>
      </c>
      <c r="E455" s="15">
        <v>0</v>
      </c>
      <c r="F455" s="17">
        <v>0</v>
      </c>
      <c r="G455" s="25">
        <f t="shared" si="29"/>
        <v>0</v>
      </c>
      <c r="H455" s="15">
        <v>0</v>
      </c>
      <c r="I455" s="17">
        <v>0</v>
      </c>
      <c r="J455" s="25">
        <f t="shared" si="31"/>
        <v>0</v>
      </c>
      <c r="K455" s="15">
        <v>0</v>
      </c>
      <c r="L455" s="17">
        <v>0</v>
      </c>
      <c r="M455" s="25">
        <f t="shared" si="30"/>
        <v>0</v>
      </c>
      <c r="N455" s="15">
        <v>0</v>
      </c>
      <c r="O455" s="17">
        <v>0</v>
      </c>
      <c r="P455" s="44">
        <f t="shared" si="32"/>
        <v>0</v>
      </c>
    </row>
    <row r="456" spans="1:16" ht="14.1" customHeight="1">
      <c r="A456" s="2">
        <v>220</v>
      </c>
      <c r="B456" s="2" t="str">
        <f>VLOOKUP(A456,Sheet2!$A$1:$B$114,2)</f>
        <v>Clay Co</v>
      </c>
      <c r="C456" s="2">
        <v>4</v>
      </c>
      <c r="D456" s="2" t="str">
        <f>VLOOKUP(C456,Sheet1!$A$1:$B$18,2)</f>
        <v>Assistant Principals, Non-Teaching</v>
      </c>
      <c r="E456" s="15">
        <v>2</v>
      </c>
      <c r="F456" s="17">
        <v>2</v>
      </c>
      <c r="G456" s="25">
        <f t="shared" si="29"/>
        <v>0</v>
      </c>
      <c r="H456" s="15">
        <v>0</v>
      </c>
      <c r="I456" s="17">
        <v>0</v>
      </c>
      <c r="J456" s="25">
        <f t="shared" si="31"/>
        <v>0</v>
      </c>
      <c r="K456" s="15">
        <v>0</v>
      </c>
      <c r="L456" s="17">
        <v>0</v>
      </c>
      <c r="M456" s="25">
        <f t="shared" si="30"/>
        <v>0</v>
      </c>
      <c r="N456" s="15">
        <v>2</v>
      </c>
      <c r="O456" s="17">
        <v>2</v>
      </c>
      <c r="P456" s="44">
        <f t="shared" si="32"/>
        <v>0</v>
      </c>
    </row>
    <row r="457" spans="1:16" ht="14.1" customHeight="1">
      <c r="A457" s="2">
        <v>220</v>
      </c>
      <c r="B457" s="2" t="str">
        <f>VLOOKUP(A457,Sheet2!$A$1:$B$114,2)</f>
        <v>Clay Co</v>
      </c>
      <c r="C457" s="2">
        <v>5</v>
      </c>
      <c r="D457" s="2" t="str">
        <f>VLOOKUP(C457,Sheet1!$A$1:$B$18,2)</f>
        <v>Elementry Teachers</v>
      </c>
      <c r="E457" s="15">
        <v>58</v>
      </c>
      <c r="F457" s="17">
        <v>53</v>
      </c>
      <c r="G457" s="25">
        <f t="shared" si="29"/>
        <v>5</v>
      </c>
      <c r="H457" s="15">
        <v>16</v>
      </c>
      <c r="I457" s="17">
        <v>11</v>
      </c>
      <c r="J457" s="25">
        <f t="shared" si="31"/>
        <v>5</v>
      </c>
      <c r="K457" s="15">
        <v>2</v>
      </c>
      <c r="L457" s="17">
        <v>3</v>
      </c>
      <c r="M457" s="25">
        <f t="shared" si="30"/>
        <v>-1</v>
      </c>
      <c r="N457" s="15">
        <v>76</v>
      </c>
      <c r="O457" s="17">
        <v>67</v>
      </c>
      <c r="P457" s="44">
        <f t="shared" si="32"/>
        <v>9</v>
      </c>
    </row>
    <row r="458" spans="1:16" ht="14.1" customHeight="1">
      <c r="A458" s="2">
        <v>220</v>
      </c>
      <c r="B458" s="2" t="str">
        <f>VLOOKUP(A458,Sheet2!$A$1:$B$114,2)</f>
        <v>Clay Co</v>
      </c>
      <c r="C458" s="2">
        <v>6</v>
      </c>
      <c r="D458" s="2" t="str">
        <f>VLOOKUP(C458,Sheet1!$A$1:$B$18,2)</f>
        <v>Secondary Teachers</v>
      </c>
      <c r="E458" s="15">
        <v>32</v>
      </c>
      <c r="F458" s="17">
        <v>27</v>
      </c>
      <c r="G458" s="25">
        <f t="shared" si="29"/>
        <v>5</v>
      </c>
      <c r="H458" s="15">
        <v>1</v>
      </c>
      <c r="I458" s="17">
        <v>5</v>
      </c>
      <c r="J458" s="25">
        <f t="shared" si="31"/>
        <v>-4</v>
      </c>
      <c r="K458" s="15">
        <v>0</v>
      </c>
      <c r="L458" s="17">
        <v>0</v>
      </c>
      <c r="M458" s="25">
        <f t="shared" si="30"/>
        <v>0</v>
      </c>
      <c r="N458" s="15">
        <v>33</v>
      </c>
      <c r="O458" s="17">
        <v>32</v>
      </c>
      <c r="P458" s="44">
        <f t="shared" si="32"/>
        <v>1</v>
      </c>
    </row>
    <row r="459" spans="1:16" ht="14.1" customHeight="1">
      <c r="A459" s="2">
        <v>220</v>
      </c>
      <c r="B459" s="2" t="str">
        <f>VLOOKUP(A459,Sheet2!$A$1:$B$114,2)</f>
        <v>Clay Co</v>
      </c>
      <c r="C459" s="2">
        <v>7</v>
      </c>
      <c r="D459" s="2" t="str">
        <f>VLOOKUP(C459,Sheet1!$A$1:$B$18,2)</f>
        <v>Other Teachers</v>
      </c>
      <c r="E459" s="15">
        <v>0</v>
      </c>
      <c r="F459" s="17">
        <v>0</v>
      </c>
      <c r="G459" s="25">
        <f t="shared" si="29"/>
        <v>0</v>
      </c>
      <c r="H459" s="15">
        <v>0</v>
      </c>
      <c r="I459" s="17">
        <v>0</v>
      </c>
      <c r="J459" s="25">
        <f t="shared" si="31"/>
        <v>0</v>
      </c>
      <c r="K459" s="15">
        <v>0</v>
      </c>
      <c r="L459" s="17">
        <v>0</v>
      </c>
      <c r="M459" s="25">
        <f t="shared" si="30"/>
        <v>0</v>
      </c>
      <c r="N459" s="15">
        <v>0</v>
      </c>
      <c r="O459" s="17">
        <v>0</v>
      </c>
      <c r="P459" s="44">
        <f t="shared" si="32"/>
        <v>0</v>
      </c>
    </row>
    <row r="460" spans="1:16" ht="14.1" customHeight="1">
      <c r="A460" s="2">
        <v>220</v>
      </c>
      <c r="B460" s="2" t="str">
        <f>VLOOKUP(A460,Sheet2!$A$1:$B$114,2)</f>
        <v>Clay Co</v>
      </c>
      <c r="C460" s="2">
        <v>8</v>
      </c>
      <c r="D460" s="2" t="str">
        <f>VLOOKUP(C460,Sheet1!$A$1:$B$18,2)</f>
        <v>Guidence Personnel</v>
      </c>
      <c r="E460" s="15">
        <v>1</v>
      </c>
      <c r="F460" s="17">
        <v>1</v>
      </c>
      <c r="G460" s="25">
        <f t="shared" si="29"/>
        <v>0</v>
      </c>
      <c r="H460" s="15">
        <v>0</v>
      </c>
      <c r="I460" s="17">
        <v>0</v>
      </c>
      <c r="J460" s="25">
        <f t="shared" si="31"/>
        <v>0</v>
      </c>
      <c r="K460" s="15">
        <v>0</v>
      </c>
      <c r="L460" s="17">
        <v>0</v>
      </c>
      <c r="M460" s="25">
        <f t="shared" si="30"/>
        <v>0</v>
      </c>
      <c r="N460" s="15">
        <v>1</v>
      </c>
      <c r="O460" s="17">
        <v>1</v>
      </c>
      <c r="P460" s="44">
        <f t="shared" si="32"/>
        <v>0</v>
      </c>
    </row>
    <row r="461" spans="1:16" ht="14.1" customHeight="1">
      <c r="A461" s="2">
        <v>220</v>
      </c>
      <c r="B461" s="2" t="str">
        <f>VLOOKUP(A461,Sheet2!$A$1:$B$114,2)</f>
        <v>Clay Co</v>
      </c>
      <c r="C461" s="2">
        <v>9</v>
      </c>
      <c r="D461" s="2" t="str">
        <f>VLOOKUP(C461,Sheet1!$A$1:$B$18,2)</f>
        <v>Psychology Personnel</v>
      </c>
      <c r="E461" s="15">
        <v>2</v>
      </c>
      <c r="F461" s="17">
        <v>1</v>
      </c>
      <c r="G461" s="25">
        <f t="shared" si="29"/>
        <v>1</v>
      </c>
      <c r="H461" s="15">
        <v>0</v>
      </c>
      <c r="I461" s="17">
        <v>0</v>
      </c>
      <c r="J461" s="25">
        <f t="shared" si="31"/>
        <v>0</v>
      </c>
      <c r="K461" s="15">
        <v>0</v>
      </c>
      <c r="L461" s="17">
        <v>0</v>
      </c>
      <c r="M461" s="25">
        <f t="shared" si="30"/>
        <v>0</v>
      </c>
      <c r="N461" s="15">
        <v>2</v>
      </c>
      <c r="O461" s="17">
        <v>1</v>
      </c>
      <c r="P461" s="44">
        <f t="shared" si="32"/>
        <v>1</v>
      </c>
    </row>
    <row r="462" spans="1:16" ht="14.1" customHeight="1">
      <c r="A462" s="2">
        <v>220</v>
      </c>
      <c r="B462" s="2" t="str">
        <f>VLOOKUP(A462,Sheet2!$A$1:$B$114,2)</f>
        <v>Clay Co</v>
      </c>
      <c r="C462" s="2">
        <v>10</v>
      </c>
      <c r="D462" s="2" t="str">
        <f>VLOOKUP(C462,Sheet1!$A$1:$B$18,2)</f>
        <v>Media Cordinators and Audio Visual</v>
      </c>
      <c r="E462" s="15">
        <v>3</v>
      </c>
      <c r="F462" s="17">
        <v>3</v>
      </c>
      <c r="G462" s="25">
        <f t="shared" si="29"/>
        <v>0</v>
      </c>
      <c r="H462" s="15">
        <v>0</v>
      </c>
      <c r="I462" s="17">
        <v>0</v>
      </c>
      <c r="J462" s="25">
        <f t="shared" si="31"/>
        <v>0</v>
      </c>
      <c r="K462" s="15">
        <v>0</v>
      </c>
      <c r="L462" s="17">
        <v>0</v>
      </c>
      <c r="M462" s="25">
        <f t="shared" si="30"/>
        <v>0</v>
      </c>
      <c r="N462" s="15">
        <v>3</v>
      </c>
      <c r="O462" s="17">
        <v>3</v>
      </c>
      <c r="P462" s="44">
        <f t="shared" si="32"/>
        <v>0</v>
      </c>
    </row>
    <row r="463" spans="1:16" ht="14.1" customHeight="1">
      <c r="A463" s="2">
        <v>220</v>
      </c>
      <c r="B463" s="2" t="str">
        <f>VLOOKUP(A463,Sheet2!$A$1:$B$114,2)</f>
        <v>Clay Co</v>
      </c>
      <c r="C463" s="2">
        <v>11</v>
      </c>
      <c r="D463" s="2" t="str">
        <f>VLOOKUP(C463,Sheet1!$A$1:$B$18,2)</f>
        <v>Consultants and Supervisors of Instructions</v>
      </c>
      <c r="E463" s="15">
        <v>0</v>
      </c>
      <c r="F463" s="17">
        <v>0</v>
      </c>
      <c r="G463" s="25">
        <f t="shared" si="29"/>
        <v>0</v>
      </c>
      <c r="H463" s="15">
        <v>0</v>
      </c>
      <c r="I463" s="17">
        <v>0</v>
      </c>
      <c r="J463" s="25">
        <f t="shared" si="31"/>
        <v>0</v>
      </c>
      <c r="K463" s="15">
        <v>0</v>
      </c>
      <c r="L463" s="17">
        <v>0</v>
      </c>
      <c r="M463" s="25">
        <f t="shared" si="30"/>
        <v>0</v>
      </c>
      <c r="N463" s="15">
        <v>0</v>
      </c>
      <c r="O463" s="17">
        <v>0</v>
      </c>
      <c r="P463" s="44">
        <f t="shared" si="32"/>
        <v>0</v>
      </c>
    </row>
    <row r="464" spans="1:16" ht="14.1" customHeight="1">
      <c r="A464" s="2">
        <v>220</v>
      </c>
      <c r="B464" s="2" t="str">
        <f>VLOOKUP(A464,Sheet2!$A$1:$B$114,2)</f>
        <v>Clay Co</v>
      </c>
      <c r="C464" s="2">
        <v>12</v>
      </c>
      <c r="D464" s="2" t="str">
        <f>VLOOKUP(C464,Sheet1!$A$1:$B$18,2)</f>
        <v>Other Professional Staff</v>
      </c>
      <c r="E464" s="15">
        <v>3</v>
      </c>
      <c r="F464" s="17">
        <v>0</v>
      </c>
      <c r="G464" s="25">
        <f t="shared" si="29"/>
        <v>3</v>
      </c>
      <c r="H464" s="15">
        <v>0</v>
      </c>
      <c r="I464" s="17">
        <v>0</v>
      </c>
      <c r="J464" s="25">
        <f t="shared" si="31"/>
        <v>0</v>
      </c>
      <c r="K464" s="15">
        <v>1</v>
      </c>
      <c r="L464" s="17">
        <v>0</v>
      </c>
      <c r="M464" s="25">
        <f t="shared" si="30"/>
        <v>1</v>
      </c>
      <c r="N464" s="15">
        <v>4</v>
      </c>
      <c r="O464" s="17">
        <v>0</v>
      </c>
      <c r="P464" s="44">
        <f t="shared" si="32"/>
        <v>4</v>
      </c>
    </row>
    <row r="465" spans="1:16" ht="14.1" customHeight="1">
      <c r="A465" s="2">
        <v>220</v>
      </c>
      <c r="B465" s="2" t="str">
        <f>VLOOKUP(A465,Sheet2!$A$1:$B$114,2)</f>
        <v>Clay Co</v>
      </c>
      <c r="C465" s="2">
        <v>13</v>
      </c>
      <c r="D465" s="2" t="str">
        <f>VLOOKUP(C465,Sheet1!$A$1:$B$18,2)</f>
        <v>Teacher Assistants</v>
      </c>
      <c r="E465" s="15">
        <v>19</v>
      </c>
      <c r="F465" s="17">
        <v>21</v>
      </c>
      <c r="G465" s="25">
        <f t="shared" si="29"/>
        <v>-2</v>
      </c>
      <c r="H465" s="15">
        <v>5</v>
      </c>
      <c r="I465" s="17">
        <v>7</v>
      </c>
      <c r="J465" s="25">
        <f t="shared" si="31"/>
        <v>-2</v>
      </c>
      <c r="K465" s="15">
        <v>4</v>
      </c>
      <c r="L465" s="17">
        <v>0</v>
      </c>
      <c r="M465" s="25">
        <f t="shared" si="30"/>
        <v>4</v>
      </c>
      <c r="N465" s="15">
        <v>28</v>
      </c>
      <c r="O465" s="17">
        <v>28</v>
      </c>
      <c r="P465" s="44">
        <f t="shared" si="32"/>
        <v>0</v>
      </c>
    </row>
    <row r="466" spans="1:16" ht="14.1" customHeight="1">
      <c r="A466" s="2">
        <v>220</v>
      </c>
      <c r="B466" s="2" t="str">
        <f>VLOOKUP(A466,Sheet2!$A$1:$B$114,2)</f>
        <v>Clay Co</v>
      </c>
      <c r="C466" s="2">
        <v>14</v>
      </c>
      <c r="D466" s="2" t="str">
        <f>VLOOKUP(C466,Sheet1!$A$1:$B$18,2)</f>
        <v>Technicians</v>
      </c>
      <c r="E466" s="15">
        <v>3</v>
      </c>
      <c r="F466" s="17">
        <v>3</v>
      </c>
      <c r="G466" s="25">
        <f t="shared" si="29"/>
        <v>0</v>
      </c>
      <c r="H466" s="15">
        <v>0</v>
      </c>
      <c r="I466" s="17">
        <v>0</v>
      </c>
      <c r="J466" s="25">
        <f t="shared" si="31"/>
        <v>0</v>
      </c>
      <c r="K466" s="15">
        <v>0</v>
      </c>
      <c r="L466" s="17">
        <v>0</v>
      </c>
      <c r="M466" s="25">
        <f t="shared" si="30"/>
        <v>0</v>
      </c>
      <c r="N466" s="15">
        <v>3</v>
      </c>
      <c r="O466" s="17">
        <v>3</v>
      </c>
      <c r="P466" s="44">
        <f t="shared" si="32"/>
        <v>0</v>
      </c>
    </row>
    <row r="467" spans="1:16" ht="14.1" customHeight="1">
      <c r="A467" s="2">
        <v>220</v>
      </c>
      <c r="B467" s="2" t="str">
        <f>VLOOKUP(A467,Sheet2!$A$1:$B$114,2)</f>
        <v>Clay Co</v>
      </c>
      <c r="C467" s="2">
        <v>15</v>
      </c>
      <c r="D467" s="2" t="str">
        <f>VLOOKUP(C467,Sheet1!$A$1:$B$18,2)</f>
        <v>Clerks/Secretaries</v>
      </c>
      <c r="E467" s="15">
        <v>10</v>
      </c>
      <c r="F467" s="17">
        <v>0</v>
      </c>
      <c r="G467" s="25">
        <f t="shared" si="29"/>
        <v>10</v>
      </c>
      <c r="H467" s="15">
        <v>0</v>
      </c>
      <c r="I467" s="17">
        <v>6</v>
      </c>
      <c r="J467" s="25">
        <f t="shared" si="31"/>
        <v>-6</v>
      </c>
      <c r="K467" s="15">
        <v>0</v>
      </c>
      <c r="L467" s="17">
        <v>0</v>
      </c>
      <c r="M467" s="25">
        <f t="shared" si="30"/>
        <v>0</v>
      </c>
      <c r="N467" s="15">
        <v>10</v>
      </c>
      <c r="O467" s="17">
        <v>6</v>
      </c>
      <c r="P467" s="44">
        <f t="shared" si="32"/>
        <v>4</v>
      </c>
    </row>
    <row r="468" spans="1:16" ht="14.1" customHeight="1">
      <c r="A468" s="2">
        <v>220</v>
      </c>
      <c r="B468" s="2" t="str">
        <f>VLOOKUP(A468,Sheet2!$A$1:$B$114,2)</f>
        <v>Clay Co</v>
      </c>
      <c r="C468" s="2">
        <v>16</v>
      </c>
      <c r="D468" s="2" t="str">
        <f>VLOOKUP(C468,Sheet1!$A$1:$B$18,2)</f>
        <v>Service Workers</v>
      </c>
      <c r="E468" s="15">
        <v>21</v>
      </c>
      <c r="F468" s="17">
        <v>0</v>
      </c>
      <c r="G468" s="25">
        <f t="shared" si="29"/>
        <v>21</v>
      </c>
      <c r="H468" s="15">
        <v>0</v>
      </c>
      <c r="I468" s="17">
        <v>0</v>
      </c>
      <c r="J468" s="25">
        <f t="shared" si="31"/>
        <v>0</v>
      </c>
      <c r="K468" s="15">
        <v>0</v>
      </c>
      <c r="L468" s="17">
        <v>0</v>
      </c>
      <c r="M468" s="25">
        <f t="shared" si="30"/>
        <v>0</v>
      </c>
      <c r="N468" s="15">
        <v>21</v>
      </c>
      <c r="O468" s="17">
        <v>0</v>
      </c>
      <c r="P468" s="44">
        <f t="shared" si="32"/>
        <v>21</v>
      </c>
    </row>
    <row r="469" spans="1:16" ht="14.1" customHeight="1">
      <c r="A469" s="2">
        <v>220</v>
      </c>
      <c r="B469" s="2" t="str">
        <f>VLOOKUP(A469,Sheet2!$A$1:$B$114,2)</f>
        <v>Clay Co</v>
      </c>
      <c r="C469" s="2">
        <v>17</v>
      </c>
      <c r="D469" s="2" t="str">
        <f>VLOOKUP(C469,Sheet1!$A$1:$B$18,2)</f>
        <v>Skilled Crafts</v>
      </c>
      <c r="E469" s="15">
        <v>3</v>
      </c>
      <c r="F469" s="17">
        <v>3</v>
      </c>
      <c r="G469" s="25">
        <f t="shared" si="29"/>
        <v>0</v>
      </c>
      <c r="H469" s="15">
        <v>0</v>
      </c>
      <c r="I469" s="17">
        <v>0</v>
      </c>
      <c r="J469" s="25">
        <f t="shared" si="31"/>
        <v>0</v>
      </c>
      <c r="K469" s="15">
        <v>0</v>
      </c>
      <c r="L469" s="17">
        <v>0</v>
      </c>
      <c r="M469" s="25">
        <f t="shared" si="30"/>
        <v>0</v>
      </c>
      <c r="N469" s="15">
        <v>3</v>
      </c>
      <c r="O469" s="17">
        <v>3</v>
      </c>
      <c r="P469" s="44">
        <f t="shared" si="32"/>
        <v>0</v>
      </c>
    </row>
    <row r="470" spans="1:16" ht="14.1" customHeight="1">
      <c r="A470" s="2">
        <v>220</v>
      </c>
      <c r="B470" s="2" t="str">
        <f>VLOOKUP(A470,Sheet2!$A$1:$B$114,2)</f>
        <v>Clay Co</v>
      </c>
      <c r="C470" s="2">
        <v>18</v>
      </c>
      <c r="D470" s="2" t="str">
        <f>VLOOKUP(C470,Sheet1!$A$1:$B$18,2)</f>
        <v>Laborers Unskilled</v>
      </c>
      <c r="E470" s="15">
        <v>0</v>
      </c>
      <c r="F470" s="17">
        <v>1</v>
      </c>
      <c r="G470" s="25">
        <f t="shared" si="29"/>
        <v>-1</v>
      </c>
      <c r="H470" s="15">
        <v>0</v>
      </c>
      <c r="I470" s="17">
        <v>7</v>
      </c>
      <c r="J470" s="25">
        <f t="shared" si="31"/>
        <v>-7</v>
      </c>
      <c r="K470" s="15">
        <v>0</v>
      </c>
      <c r="L470" s="17">
        <v>0</v>
      </c>
      <c r="M470" s="25">
        <f t="shared" si="30"/>
        <v>0</v>
      </c>
      <c r="N470" s="15">
        <v>0</v>
      </c>
      <c r="O470" s="17">
        <v>8</v>
      </c>
      <c r="P470" s="44">
        <f t="shared" si="32"/>
        <v>-8</v>
      </c>
    </row>
    <row r="471" spans="1:16" ht="14.1" customHeight="1">
      <c r="A471" s="2">
        <v>230</v>
      </c>
      <c r="B471" s="2" t="str">
        <f>VLOOKUP(A471,Sheet2!$A$1:$B$114,2)</f>
        <v>Cleveland Co</v>
      </c>
      <c r="C471" s="2">
        <v>1</v>
      </c>
      <c r="D471" s="2" t="str">
        <f>VLOOKUP(C471,Sheet1!$A$1:$B$18,2)</f>
        <v>Officials, Administrators, Managers</v>
      </c>
      <c r="E471" s="15">
        <v>8</v>
      </c>
      <c r="F471" s="17">
        <v>11</v>
      </c>
      <c r="G471" s="25">
        <f t="shared" si="29"/>
        <v>-3</v>
      </c>
      <c r="H471" s="15">
        <v>1</v>
      </c>
      <c r="I471" s="17">
        <v>1</v>
      </c>
      <c r="J471" s="25">
        <f t="shared" si="31"/>
        <v>0</v>
      </c>
      <c r="K471" s="15">
        <v>20</v>
      </c>
      <c r="L471" s="17">
        <v>19</v>
      </c>
      <c r="M471" s="25">
        <f t="shared" si="30"/>
        <v>1</v>
      </c>
      <c r="N471" s="15">
        <v>29</v>
      </c>
      <c r="O471" s="17">
        <v>31</v>
      </c>
      <c r="P471" s="44">
        <f t="shared" si="32"/>
        <v>-2</v>
      </c>
    </row>
    <row r="472" spans="1:16" ht="14.1" customHeight="1">
      <c r="A472" s="2">
        <v>230</v>
      </c>
      <c r="B472" s="2" t="str">
        <f>VLOOKUP(A472,Sheet2!$A$1:$B$114,2)</f>
        <v>Cleveland Co</v>
      </c>
      <c r="C472" s="2">
        <v>2</v>
      </c>
      <c r="D472" s="2" t="str">
        <f>VLOOKUP(C472,Sheet1!$A$1:$B$18,2)</f>
        <v>Principals</v>
      </c>
      <c r="E472" s="15">
        <v>22</v>
      </c>
      <c r="F472" s="17">
        <v>29</v>
      </c>
      <c r="G472" s="25">
        <f t="shared" si="29"/>
        <v>-7</v>
      </c>
      <c r="H472" s="15">
        <v>0</v>
      </c>
      <c r="I472" s="17">
        <v>0</v>
      </c>
      <c r="J472" s="25">
        <f t="shared" si="31"/>
        <v>0</v>
      </c>
      <c r="K472" s="15">
        <v>7</v>
      </c>
      <c r="L472" s="17">
        <v>0</v>
      </c>
      <c r="M472" s="25">
        <f t="shared" si="30"/>
        <v>7</v>
      </c>
      <c r="N472" s="15">
        <v>29</v>
      </c>
      <c r="O472" s="17">
        <v>29</v>
      </c>
      <c r="P472" s="44">
        <f t="shared" si="32"/>
        <v>0</v>
      </c>
    </row>
    <row r="473" spans="1:16" ht="14.1" customHeight="1">
      <c r="A473" s="2">
        <v>230</v>
      </c>
      <c r="B473" s="2" t="str">
        <f>VLOOKUP(A473,Sheet2!$A$1:$B$114,2)</f>
        <v>Cleveland Co</v>
      </c>
      <c r="C473" s="2">
        <v>3</v>
      </c>
      <c r="D473" s="2" t="str">
        <f>VLOOKUP(C473,Sheet1!$A$1:$B$18,2)</f>
        <v>Assistant Principals, Teaching</v>
      </c>
      <c r="E473" s="15">
        <v>0</v>
      </c>
      <c r="F473" s="17">
        <v>0</v>
      </c>
      <c r="G473" s="25">
        <f t="shared" si="29"/>
        <v>0</v>
      </c>
      <c r="H473" s="15">
        <v>0</v>
      </c>
      <c r="I473" s="17">
        <v>0</v>
      </c>
      <c r="J473" s="25">
        <f t="shared" si="31"/>
        <v>0</v>
      </c>
      <c r="K473" s="15">
        <v>0</v>
      </c>
      <c r="L473" s="17">
        <v>0</v>
      </c>
      <c r="M473" s="25">
        <f t="shared" si="30"/>
        <v>0</v>
      </c>
      <c r="N473" s="15">
        <v>0</v>
      </c>
      <c r="O473" s="17">
        <v>0</v>
      </c>
      <c r="P473" s="44">
        <f t="shared" si="32"/>
        <v>0</v>
      </c>
    </row>
    <row r="474" spans="1:16" ht="14.1" customHeight="1">
      <c r="A474" s="2">
        <v>230</v>
      </c>
      <c r="B474" s="2" t="str">
        <f>VLOOKUP(A474,Sheet2!$A$1:$B$114,2)</f>
        <v>Cleveland Co</v>
      </c>
      <c r="C474" s="2">
        <v>4</v>
      </c>
      <c r="D474" s="2" t="str">
        <f>VLOOKUP(C474,Sheet1!$A$1:$B$18,2)</f>
        <v>Assistant Principals, Non-Teaching</v>
      </c>
      <c r="E474" s="15">
        <v>17</v>
      </c>
      <c r="F474" s="17">
        <v>20</v>
      </c>
      <c r="G474" s="25">
        <f t="shared" si="29"/>
        <v>-3</v>
      </c>
      <c r="H474" s="15">
        <v>0</v>
      </c>
      <c r="I474" s="17">
        <v>0</v>
      </c>
      <c r="J474" s="25">
        <f t="shared" si="31"/>
        <v>0</v>
      </c>
      <c r="K474" s="15">
        <v>20</v>
      </c>
      <c r="L474" s="17">
        <v>19</v>
      </c>
      <c r="M474" s="25">
        <f t="shared" si="30"/>
        <v>1</v>
      </c>
      <c r="N474" s="15">
        <v>37</v>
      </c>
      <c r="O474" s="17">
        <v>39</v>
      </c>
      <c r="P474" s="44">
        <f t="shared" si="32"/>
        <v>-2</v>
      </c>
    </row>
    <row r="475" spans="1:16" ht="14.1" customHeight="1">
      <c r="A475" s="2">
        <v>230</v>
      </c>
      <c r="B475" s="2" t="str">
        <f>VLOOKUP(A475,Sheet2!$A$1:$B$114,2)</f>
        <v>Cleveland Co</v>
      </c>
      <c r="C475" s="2">
        <v>5</v>
      </c>
      <c r="D475" s="2" t="str">
        <f>VLOOKUP(C475,Sheet1!$A$1:$B$18,2)</f>
        <v>Elementry Teachers</v>
      </c>
      <c r="E475" s="15">
        <v>520</v>
      </c>
      <c r="F475" s="17">
        <v>523</v>
      </c>
      <c r="G475" s="25">
        <f t="shared" si="29"/>
        <v>-3</v>
      </c>
      <c r="H475" s="15">
        <v>55</v>
      </c>
      <c r="I475" s="17">
        <v>60</v>
      </c>
      <c r="J475" s="25">
        <f t="shared" si="31"/>
        <v>-5</v>
      </c>
      <c r="K475" s="15">
        <v>7</v>
      </c>
      <c r="L475" s="17">
        <v>2</v>
      </c>
      <c r="M475" s="25">
        <f t="shared" si="30"/>
        <v>5</v>
      </c>
      <c r="N475" s="15">
        <v>582</v>
      </c>
      <c r="O475" s="17">
        <v>585</v>
      </c>
      <c r="P475" s="44">
        <f t="shared" si="32"/>
        <v>-3</v>
      </c>
    </row>
    <row r="476" spans="1:16" ht="14.1" customHeight="1">
      <c r="A476" s="2">
        <v>230</v>
      </c>
      <c r="B476" s="2" t="str">
        <f>VLOOKUP(A476,Sheet2!$A$1:$B$114,2)</f>
        <v>Cleveland Co</v>
      </c>
      <c r="C476" s="2">
        <v>6</v>
      </c>
      <c r="D476" s="2" t="str">
        <f>VLOOKUP(C476,Sheet1!$A$1:$B$18,2)</f>
        <v>Secondary Teachers</v>
      </c>
      <c r="E476" s="15">
        <v>260</v>
      </c>
      <c r="F476" s="17">
        <v>272</v>
      </c>
      <c r="G476" s="25">
        <f t="shared" si="29"/>
        <v>-12</v>
      </c>
      <c r="H476" s="15">
        <v>4</v>
      </c>
      <c r="I476" s="17">
        <v>3</v>
      </c>
      <c r="J476" s="25">
        <f t="shared" si="31"/>
        <v>1</v>
      </c>
      <c r="K476" s="15">
        <v>6</v>
      </c>
      <c r="L476" s="17">
        <v>1</v>
      </c>
      <c r="M476" s="25">
        <f t="shared" si="30"/>
        <v>5</v>
      </c>
      <c r="N476" s="15">
        <v>270</v>
      </c>
      <c r="O476" s="17">
        <v>276</v>
      </c>
      <c r="P476" s="44">
        <f t="shared" si="32"/>
        <v>-6</v>
      </c>
    </row>
    <row r="477" spans="1:16" ht="14.1" customHeight="1">
      <c r="A477" s="2">
        <v>230</v>
      </c>
      <c r="B477" s="2" t="str">
        <f>VLOOKUP(A477,Sheet2!$A$1:$B$114,2)</f>
        <v>Cleveland Co</v>
      </c>
      <c r="C477" s="2">
        <v>7</v>
      </c>
      <c r="D477" s="2" t="str">
        <f>VLOOKUP(C477,Sheet1!$A$1:$B$18,2)</f>
        <v>Other Teachers</v>
      </c>
      <c r="E477" s="15">
        <v>222</v>
      </c>
      <c r="F477" s="17">
        <v>215</v>
      </c>
      <c r="G477" s="25">
        <f t="shared" si="29"/>
        <v>7</v>
      </c>
      <c r="H477" s="15">
        <v>24</v>
      </c>
      <c r="I477" s="17">
        <v>38</v>
      </c>
      <c r="J477" s="25">
        <f t="shared" si="31"/>
        <v>-14</v>
      </c>
      <c r="K477" s="15">
        <v>23</v>
      </c>
      <c r="L477" s="17">
        <v>25</v>
      </c>
      <c r="M477" s="25">
        <f t="shared" si="30"/>
        <v>-2</v>
      </c>
      <c r="N477" s="15">
        <v>269</v>
      </c>
      <c r="O477" s="17">
        <v>278</v>
      </c>
      <c r="P477" s="44">
        <f t="shared" si="32"/>
        <v>-9</v>
      </c>
    </row>
    <row r="478" spans="1:16" ht="14.1" customHeight="1">
      <c r="A478" s="2">
        <v>230</v>
      </c>
      <c r="B478" s="2" t="str">
        <f>VLOOKUP(A478,Sheet2!$A$1:$B$114,2)</f>
        <v>Cleveland Co</v>
      </c>
      <c r="C478" s="2">
        <v>8</v>
      </c>
      <c r="D478" s="2" t="str">
        <f>VLOOKUP(C478,Sheet1!$A$1:$B$18,2)</f>
        <v>Guidence Personnel</v>
      </c>
      <c r="E478" s="15">
        <v>39</v>
      </c>
      <c r="F478" s="17">
        <v>40</v>
      </c>
      <c r="G478" s="25">
        <f t="shared" si="29"/>
        <v>-1</v>
      </c>
      <c r="H478" s="15">
        <v>1</v>
      </c>
      <c r="I478" s="17">
        <v>1</v>
      </c>
      <c r="J478" s="25">
        <f t="shared" si="31"/>
        <v>0</v>
      </c>
      <c r="K478" s="15">
        <v>4</v>
      </c>
      <c r="L478" s="17">
        <v>3</v>
      </c>
      <c r="M478" s="25">
        <f t="shared" si="30"/>
        <v>1</v>
      </c>
      <c r="N478" s="15">
        <v>44</v>
      </c>
      <c r="O478" s="17">
        <v>44</v>
      </c>
      <c r="P478" s="44">
        <f t="shared" si="32"/>
        <v>0</v>
      </c>
    </row>
    <row r="479" spans="1:16" ht="14.1" customHeight="1">
      <c r="A479" s="2">
        <v>230</v>
      </c>
      <c r="B479" s="2" t="str">
        <f>VLOOKUP(A479,Sheet2!$A$1:$B$114,2)</f>
        <v>Cleveland Co</v>
      </c>
      <c r="C479" s="2">
        <v>9</v>
      </c>
      <c r="D479" s="2" t="str">
        <f>VLOOKUP(C479,Sheet1!$A$1:$B$18,2)</f>
        <v>Psychology Personnel</v>
      </c>
      <c r="E479" s="15">
        <v>4</v>
      </c>
      <c r="F479" s="17">
        <v>4</v>
      </c>
      <c r="G479" s="25">
        <f t="shared" si="29"/>
        <v>0</v>
      </c>
      <c r="H479" s="15">
        <v>6</v>
      </c>
      <c r="I479" s="17">
        <v>6</v>
      </c>
      <c r="J479" s="25">
        <f t="shared" si="31"/>
        <v>0</v>
      </c>
      <c r="K479" s="15">
        <v>0</v>
      </c>
      <c r="L479" s="17">
        <v>0</v>
      </c>
      <c r="M479" s="25">
        <f t="shared" si="30"/>
        <v>0</v>
      </c>
      <c r="N479" s="15">
        <v>10</v>
      </c>
      <c r="O479" s="17">
        <v>10</v>
      </c>
      <c r="P479" s="44">
        <f t="shared" si="32"/>
        <v>0</v>
      </c>
    </row>
    <row r="480" spans="1:16" ht="14.1" customHeight="1">
      <c r="A480" s="2">
        <v>230</v>
      </c>
      <c r="B480" s="2" t="str">
        <f>VLOOKUP(A480,Sheet2!$A$1:$B$114,2)</f>
        <v>Cleveland Co</v>
      </c>
      <c r="C480" s="2">
        <v>10</v>
      </c>
      <c r="D480" s="2" t="str">
        <f>VLOOKUP(C480,Sheet1!$A$1:$B$18,2)</f>
        <v>Media Cordinators and Audio Visual</v>
      </c>
      <c r="E480" s="15">
        <v>17</v>
      </c>
      <c r="F480" s="17">
        <v>23</v>
      </c>
      <c r="G480" s="25">
        <f t="shared" si="29"/>
        <v>-6</v>
      </c>
      <c r="H480" s="15">
        <v>0</v>
      </c>
      <c r="I480" s="17">
        <v>0</v>
      </c>
      <c r="J480" s="25">
        <f t="shared" si="31"/>
        <v>0</v>
      </c>
      <c r="K480" s="15">
        <v>9</v>
      </c>
      <c r="L480" s="17">
        <v>3</v>
      </c>
      <c r="M480" s="25">
        <f t="shared" si="30"/>
        <v>6</v>
      </c>
      <c r="N480" s="15">
        <v>26</v>
      </c>
      <c r="O480" s="17">
        <v>26</v>
      </c>
      <c r="P480" s="44">
        <f t="shared" si="32"/>
        <v>0</v>
      </c>
    </row>
    <row r="481" spans="1:16" ht="14.1" customHeight="1">
      <c r="A481" s="2">
        <v>230</v>
      </c>
      <c r="B481" s="2" t="str">
        <f>VLOOKUP(A481,Sheet2!$A$1:$B$114,2)</f>
        <v>Cleveland Co</v>
      </c>
      <c r="C481" s="2">
        <v>11</v>
      </c>
      <c r="D481" s="2" t="str">
        <f>VLOOKUP(C481,Sheet1!$A$1:$B$18,2)</f>
        <v>Consultants and Supervisors of Instructions</v>
      </c>
      <c r="E481" s="15">
        <v>1</v>
      </c>
      <c r="F481" s="17">
        <v>1</v>
      </c>
      <c r="G481" s="25">
        <f t="shared" si="29"/>
        <v>0</v>
      </c>
      <c r="H481" s="15">
        <v>3</v>
      </c>
      <c r="I481" s="17">
        <v>3</v>
      </c>
      <c r="J481" s="25">
        <f t="shared" si="31"/>
        <v>0</v>
      </c>
      <c r="K481" s="15">
        <v>1</v>
      </c>
      <c r="L481" s="17">
        <v>1</v>
      </c>
      <c r="M481" s="25">
        <f t="shared" si="30"/>
        <v>0</v>
      </c>
      <c r="N481" s="15">
        <v>5</v>
      </c>
      <c r="O481" s="17">
        <v>5</v>
      </c>
      <c r="P481" s="44">
        <f t="shared" si="32"/>
        <v>0</v>
      </c>
    </row>
    <row r="482" spans="1:16" ht="14.1" customHeight="1">
      <c r="A482" s="2">
        <v>230</v>
      </c>
      <c r="B482" s="2" t="str">
        <f>VLOOKUP(A482,Sheet2!$A$1:$B$114,2)</f>
        <v>Cleveland Co</v>
      </c>
      <c r="C482" s="2">
        <v>12</v>
      </c>
      <c r="D482" s="2" t="str">
        <f>VLOOKUP(C482,Sheet1!$A$1:$B$18,2)</f>
        <v>Other Professional Staff</v>
      </c>
      <c r="E482" s="15">
        <v>55</v>
      </c>
      <c r="F482" s="17">
        <v>45</v>
      </c>
      <c r="G482" s="25">
        <f t="shared" si="29"/>
        <v>10</v>
      </c>
      <c r="H482" s="15">
        <v>11</v>
      </c>
      <c r="I482" s="17">
        <v>15</v>
      </c>
      <c r="J482" s="25">
        <f t="shared" si="31"/>
        <v>-4</v>
      </c>
      <c r="K482" s="15">
        <v>14</v>
      </c>
      <c r="L482" s="17">
        <v>16</v>
      </c>
      <c r="M482" s="25">
        <f t="shared" si="30"/>
        <v>-2</v>
      </c>
      <c r="N482" s="15">
        <v>80</v>
      </c>
      <c r="O482" s="17">
        <v>76</v>
      </c>
      <c r="P482" s="44">
        <f t="shared" si="32"/>
        <v>4</v>
      </c>
    </row>
    <row r="483" spans="1:16" ht="14.1" customHeight="1">
      <c r="A483" s="2">
        <v>230</v>
      </c>
      <c r="B483" s="2" t="str">
        <f>VLOOKUP(A483,Sheet2!$A$1:$B$114,2)</f>
        <v>Cleveland Co</v>
      </c>
      <c r="C483" s="2">
        <v>13</v>
      </c>
      <c r="D483" s="2" t="str">
        <f>VLOOKUP(C483,Sheet1!$A$1:$B$18,2)</f>
        <v>Teacher Assistants</v>
      </c>
      <c r="E483" s="15">
        <v>220</v>
      </c>
      <c r="F483" s="17">
        <v>235</v>
      </c>
      <c r="G483" s="25">
        <f t="shared" si="29"/>
        <v>-15</v>
      </c>
      <c r="H483" s="15">
        <v>74</v>
      </c>
      <c r="I483" s="17">
        <v>77</v>
      </c>
      <c r="J483" s="25">
        <f t="shared" si="31"/>
        <v>-3</v>
      </c>
      <c r="K483" s="15">
        <v>65</v>
      </c>
      <c r="L483" s="17">
        <v>36</v>
      </c>
      <c r="M483" s="25">
        <f t="shared" si="30"/>
        <v>29</v>
      </c>
      <c r="N483" s="15">
        <v>359</v>
      </c>
      <c r="O483" s="17">
        <v>348</v>
      </c>
      <c r="P483" s="44">
        <f t="shared" si="32"/>
        <v>11</v>
      </c>
    </row>
    <row r="484" spans="1:16" ht="14.1" customHeight="1">
      <c r="A484" s="2">
        <v>230</v>
      </c>
      <c r="B484" s="2" t="str">
        <f>VLOOKUP(A484,Sheet2!$A$1:$B$114,2)</f>
        <v>Cleveland Co</v>
      </c>
      <c r="C484" s="2">
        <v>14</v>
      </c>
      <c r="D484" s="2" t="str">
        <f>VLOOKUP(C484,Sheet1!$A$1:$B$18,2)</f>
        <v>Technicians</v>
      </c>
      <c r="E484" s="15">
        <v>3</v>
      </c>
      <c r="F484" s="17">
        <v>4</v>
      </c>
      <c r="G484" s="25">
        <f t="shared" si="29"/>
        <v>-1</v>
      </c>
      <c r="H484" s="15">
        <v>0</v>
      </c>
      <c r="I484" s="17">
        <v>3</v>
      </c>
      <c r="J484" s="25">
        <f t="shared" si="31"/>
        <v>-3</v>
      </c>
      <c r="K484" s="15">
        <v>7</v>
      </c>
      <c r="L484" s="17">
        <v>4</v>
      </c>
      <c r="M484" s="25">
        <f t="shared" si="30"/>
        <v>3</v>
      </c>
      <c r="N484" s="15">
        <v>10</v>
      </c>
      <c r="O484" s="17">
        <v>11</v>
      </c>
      <c r="P484" s="44">
        <f t="shared" si="32"/>
        <v>-1</v>
      </c>
    </row>
    <row r="485" spans="1:16" ht="14.1" customHeight="1">
      <c r="A485" s="2">
        <v>230</v>
      </c>
      <c r="B485" s="2" t="str">
        <f>VLOOKUP(A485,Sheet2!$A$1:$B$114,2)</f>
        <v>Cleveland Co</v>
      </c>
      <c r="C485" s="2">
        <v>15</v>
      </c>
      <c r="D485" s="2" t="str">
        <f>VLOOKUP(C485,Sheet1!$A$1:$B$18,2)</f>
        <v>Clerks/Secretaries</v>
      </c>
      <c r="E485" s="15">
        <v>29</v>
      </c>
      <c r="F485" s="17">
        <v>12</v>
      </c>
      <c r="G485" s="25">
        <f t="shared" si="29"/>
        <v>17</v>
      </c>
      <c r="H485" s="15">
        <v>85</v>
      </c>
      <c r="I485" s="17">
        <v>52</v>
      </c>
      <c r="J485" s="25">
        <f t="shared" si="31"/>
        <v>33</v>
      </c>
      <c r="K485" s="15">
        <v>27</v>
      </c>
      <c r="L485" s="17">
        <v>81</v>
      </c>
      <c r="M485" s="25">
        <f t="shared" si="30"/>
        <v>-54</v>
      </c>
      <c r="N485" s="15">
        <v>141</v>
      </c>
      <c r="O485" s="17">
        <v>145</v>
      </c>
      <c r="P485" s="44">
        <f t="shared" si="32"/>
        <v>-4</v>
      </c>
    </row>
    <row r="486" spans="1:16" ht="14.1" customHeight="1">
      <c r="A486" s="2">
        <v>230</v>
      </c>
      <c r="B486" s="2" t="str">
        <f>VLOOKUP(A486,Sheet2!$A$1:$B$114,2)</f>
        <v>Cleveland Co</v>
      </c>
      <c r="C486" s="2">
        <v>16</v>
      </c>
      <c r="D486" s="2" t="str">
        <f>VLOOKUP(C486,Sheet1!$A$1:$B$18,2)</f>
        <v>Service Workers</v>
      </c>
      <c r="E486" s="15">
        <v>123</v>
      </c>
      <c r="F486" s="17">
        <v>28</v>
      </c>
      <c r="G486" s="25">
        <f t="shared" si="29"/>
        <v>95</v>
      </c>
      <c r="H486" s="15">
        <v>0</v>
      </c>
      <c r="I486" s="17">
        <v>88</v>
      </c>
      <c r="J486" s="25">
        <f t="shared" si="31"/>
        <v>-88</v>
      </c>
      <c r="K486" s="15">
        <v>83</v>
      </c>
      <c r="L486" s="17">
        <v>81</v>
      </c>
      <c r="M486" s="25">
        <f t="shared" si="30"/>
        <v>2</v>
      </c>
      <c r="N486" s="15">
        <v>206</v>
      </c>
      <c r="O486" s="17">
        <v>197</v>
      </c>
      <c r="P486" s="44">
        <f t="shared" si="32"/>
        <v>9</v>
      </c>
    </row>
    <row r="487" spans="1:16" ht="14.1" customHeight="1">
      <c r="A487" s="2">
        <v>230</v>
      </c>
      <c r="B487" s="2" t="str">
        <f>VLOOKUP(A487,Sheet2!$A$1:$B$114,2)</f>
        <v>Cleveland Co</v>
      </c>
      <c r="C487" s="2">
        <v>17</v>
      </c>
      <c r="D487" s="2" t="str">
        <f>VLOOKUP(C487,Sheet1!$A$1:$B$18,2)</f>
        <v>Skilled Crafts</v>
      </c>
      <c r="E487" s="15">
        <v>14</v>
      </c>
      <c r="F487" s="17">
        <v>12</v>
      </c>
      <c r="G487" s="25">
        <f t="shared" si="29"/>
        <v>2</v>
      </c>
      <c r="H487" s="15">
        <v>0</v>
      </c>
      <c r="I487" s="17">
        <v>0</v>
      </c>
      <c r="J487" s="25">
        <f t="shared" si="31"/>
        <v>0</v>
      </c>
      <c r="K487" s="15">
        <v>37</v>
      </c>
      <c r="L487" s="17">
        <v>39</v>
      </c>
      <c r="M487" s="25">
        <f t="shared" si="30"/>
        <v>-2</v>
      </c>
      <c r="N487" s="15">
        <v>51</v>
      </c>
      <c r="O487" s="17">
        <v>51</v>
      </c>
      <c r="P487" s="44">
        <f t="shared" si="32"/>
        <v>0</v>
      </c>
    </row>
    <row r="488" spans="1:16" ht="14.1" customHeight="1">
      <c r="A488" s="2">
        <v>230</v>
      </c>
      <c r="B488" s="2" t="str">
        <f>VLOOKUP(A488,Sheet2!$A$1:$B$114,2)</f>
        <v>Cleveland Co</v>
      </c>
      <c r="C488" s="2">
        <v>18</v>
      </c>
      <c r="D488" s="2" t="str">
        <f>VLOOKUP(C488,Sheet1!$A$1:$B$18,2)</f>
        <v>Laborers Unskilled</v>
      </c>
      <c r="E488" s="15">
        <v>0</v>
      </c>
      <c r="F488" s="17">
        <v>0</v>
      </c>
      <c r="G488" s="25">
        <f t="shared" si="29"/>
        <v>0</v>
      </c>
      <c r="H488" s="15">
        <v>0</v>
      </c>
      <c r="I488" s="17">
        <v>0</v>
      </c>
      <c r="J488" s="25">
        <f t="shared" si="31"/>
        <v>0</v>
      </c>
      <c r="K488" s="15">
        <v>0</v>
      </c>
      <c r="L488" s="17">
        <v>0</v>
      </c>
      <c r="M488" s="25">
        <f t="shared" si="30"/>
        <v>0</v>
      </c>
      <c r="N488" s="15">
        <v>0</v>
      </c>
      <c r="O488" s="17">
        <v>0</v>
      </c>
      <c r="P488" s="44">
        <f t="shared" si="32"/>
        <v>0</v>
      </c>
    </row>
    <row r="489" spans="1:16" ht="14.1" customHeight="1">
      <c r="A489" s="2">
        <v>240</v>
      </c>
      <c r="B489" s="2" t="str">
        <f>VLOOKUP(A489,Sheet2!$A$1:$B$114,2)</f>
        <v>Columbus Co</v>
      </c>
      <c r="C489" s="2">
        <v>1</v>
      </c>
      <c r="D489" s="2" t="str">
        <f>VLOOKUP(C489,Sheet1!$A$1:$B$18,2)</f>
        <v>Officials, Administrators, Managers</v>
      </c>
      <c r="E489" s="15">
        <v>10</v>
      </c>
      <c r="F489" s="17">
        <v>10</v>
      </c>
      <c r="G489" s="25">
        <f t="shared" si="29"/>
        <v>0</v>
      </c>
      <c r="H489" s="15">
        <v>4</v>
      </c>
      <c r="I489" s="17">
        <v>3</v>
      </c>
      <c r="J489" s="25">
        <f t="shared" si="31"/>
        <v>1</v>
      </c>
      <c r="K489" s="15">
        <v>0</v>
      </c>
      <c r="L489" s="17">
        <v>0</v>
      </c>
      <c r="M489" s="25">
        <f t="shared" si="30"/>
        <v>0</v>
      </c>
      <c r="N489" s="15">
        <v>14</v>
      </c>
      <c r="O489" s="17">
        <v>13</v>
      </c>
      <c r="P489" s="44">
        <f t="shared" si="32"/>
        <v>1</v>
      </c>
    </row>
    <row r="490" spans="1:16" ht="14.1" customHeight="1">
      <c r="A490" s="2">
        <v>240</v>
      </c>
      <c r="B490" s="2" t="str">
        <f>VLOOKUP(A490,Sheet2!$A$1:$B$114,2)</f>
        <v>Columbus Co</v>
      </c>
      <c r="C490" s="2">
        <v>2</v>
      </c>
      <c r="D490" s="2" t="str">
        <f>VLOOKUP(C490,Sheet1!$A$1:$B$18,2)</f>
        <v>Principals</v>
      </c>
      <c r="E490" s="15">
        <v>19</v>
      </c>
      <c r="F490" s="17">
        <v>19</v>
      </c>
      <c r="G490" s="25">
        <f t="shared" si="29"/>
        <v>0</v>
      </c>
      <c r="H490" s="15">
        <v>0</v>
      </c>
      <c r="I490" s="17">
        <v>0</v>
      </c>
      <c r="J490" s="25">
        <f t="shared" si="31"/>
        <v>0</v>
      </c>
      <c r="K490" s="15">
        <v>0</v>
      </c>
      <c r="L490" s="17">
        <v>0</v>
      </c>
      <c r="M490" s="25">
        <f t="shared" si="30"/>
        <v>0</v>
      </c>
      <c r="N490" s="15">
        <v>19</v>
      </c>
      <c r="O490" s="17">
        <v>19</v>
      </c>
      <c r="P490" s="44">
        <f t="shared" si="32"/>
        <v>0</v>
      </c>
    </row>
    <row r="491" spans="1:16" ht="14.1" customHeight="1">
      <c r="A491" s="2">
        <v>240</v>
      </c>
      <c r="B491" s="2" t="str">
        <f>VLOOKUP(A491,Sheet2!$A$1:$B$114,2)</f>
        <v>Columbus Co</v>
      </c>
      <c r="C491" s="2">
        <v>3</v>
      </c>
      <c r="D491" s="2" t="str">
        <f>VLOOKUP(C491,Sheet1!$A$1:$B$18,2)</f>
        <v>Assistant Principals, Teaching</v>
      </c>
      <c r="E491" s="15">
        <v>0</v>
      </c>
      <c r="F491" s="17">
        <v>0</v>
      </c>
      <c r="G491" s="25">
        <f t="shared" si="29"/>
        <v>0</v>
      </c>
      <c r="H491" s="15">
        <v>0</v>
      </c>
      <c r="I491" s="17">
        <v>0</v>
      </c>
      <c r="J491" s="25">
        <f t="shared" si="31"/>
        <v>0</v>
      </c>
      <c r="K491" s="15">
        <v>0</v>
      </c>
      <c r="L491" s="17">
        <v>0</v>
      </c>
      <c r="M491" s="25">
        <f t="shared" si="30"/>
        <v>0</v>
      </c>
      <c r="N491" s="15">
        <v>0</v>
      </c>
      <c r="O491" s="17">
        <v>0</v>
      </c>
      <c r="P491" s="44">
        <f t="shared" si="32"/>
        <v>0</v>
      </c>
    </row>
    <row r="492" spans="1:16" ht="14.1" customHeight="1">
      <c r="A492" s="2">
        <v>240</v>
      </c>
      <c r="B492" s="2" t="str">
        <f>VLOOKUP(A492,Sheet2!$A$1:$B$114,2)</f>
        <v>Columbus Co</v>
      </c>
      <c r="C492" s="2">
        <v>4</v>
      </c>
      <c r="D492" s="2" t="str">
        <f>VLOOKUP(C492,Sheet1!$A$1:$B$18,2)</f>
        <v>Assistant Principals, Non-Teaching</v>
      </c>
      <c r="E492" s="15">
        <v>7</v>
      </c>
      <c r="F492" s="17">
        <v>6</v>
      </c>
      <c r="G492" s="25">
        <f t="shared" si="29"/>
        <v>1</v>
      </c>
      <c r="H492" s="15">
        <v>0</v>
      </c>
      <c r="I492" s="17">
        <v>0</v>
      </c>
      <c r="J492" s="25">
        <f t="shared" si="31"/>
        <v>0</v>
      </c>
      <c r="K492" s="15">
        <v>0</v>
      </c>
      <c r="L492" s="17">
        <v>0</v>
      </c>
      <c r="M492" s="25">
        <f t="shared" si="30"/>
        <v>0</v>
      </c>
      <c r="N492" s="15">
        <v>7</v>
      </c>
      <c r="O492" s="17">
        <v>6</v>
      </c>
      <c r="P492" s="44">
        <f t="shared" si="32"/>
        <v>1</v>
      </c>
    </row>
    <row r="493" spans="1:16" ht="14.1" customHeight="1">
      <c r="A493" s="2">
        <v>240</v>
      </c>
      <c r="B493" s="2" t="str">
        <f>VLOOKUP(A493,Sheet2!$A$1:$B$114,2)</f>
        <v>Columbus Co</v>
      </c>
      <c r="C493" s="2">
        <v>5</v>
      </c>
      <c r="D493" s="2" t="str">
        <f>VLOOKUP(C493,Sheet1!$A$1:$B$18,2)</f>
        <v>Elementry Teachers</v>
      </c>
      <c r="E493" s="15">
        <v>167</v>
      </c>
      <c r="F493" s="17">
        <v>177</v>
      </c>
      <c r="G493" s="25">
        <f t="shared" si="29"/>
        <v>-10</v>
      </c>
      <c r="H493" s="15">
        <v>43</v>
      </c>
      <c r="I493" s="17">
        <v>37</v>
      </c>
      <c r="J493" s="25">
        <f t="shared" si="31"/>
        <v>6</v>
      </c>
      <c r="K493" s="15">
        <v>0</v>
      </c>
      <c r="L493" s="17">
        <v>0</v>
      </c>
      <c r="M493" s="25">
        <f t="shared" si="30"/>
        <v>0</v>
      </c>
      <c r="N493" s="15">
        <v>210</v>
      </c>
      <c r="O493" s="17">
        <v>214</v>
      </c>
      <c r="P493" s="44">
        <f t="shared" si="32"/>
        <v>-4</v>
      </c>
    </row>
    <row r="494" spans="1:16" ht="14.1" customHeight="1">
      <c r="A494" s="2">
        <v>240</v>
      </c>
      <c r="B494" s="2" t="str">
        <f>VLOOKUP(A494,Sheet2!$A$1:$B$114,2)</f>
        <v>Columbus Co</v>
      </c>
      <c r="C494" s="2">
        <v>6</v>
      </c>
      <c r="D494" s="2" t="str">
        <f>VLOOKUP(C494,Sheet1!$A$1:$B$18,2)</f>
        <v>Secondary Teachers</v>
      </c>
      <c r="E494" s="15">
        <v>74</v>
      </c>
      <c r="F494" s="17">
        <v>74</v>
      </c>
      <c r="G494" s="25">
        <f t="shared" si="29"/>
        <v>0</v>
      </c>
      <c r="H494" s="15">
        <v>20</v>
      </c>
      <c r="I494" s="17">
        <v>20</v>
      </c>
      <c r="J494" s="25">
        <f t="shared" si="31"/>
        <v>0</v>
      </c>
      <c r="K494" s="15">
        <v>2</v>
      </c>
      <c r="L494" s="17">
        <v>0</v>
      </c>
      <c r="M494" s="25">
        <f t="shared" si="30"/>
        <v>2</v>
      </c>
      <c r="N494" s="15">
        <v>96</v>
      </c>
      <c r="O494" s="17">
        <v>94</v>
      </c>
      <c r="P494" s="44">
        <f t="shared" si="32"/>
        <v>2</v>
      </c>
    </row>
    <row r="495" spans="1:16" ht="14.1" customHeight="1">
      <c r="A495" s="2">
        <v>240</v>
      </c>
      <c r="B495" s="2" t="str">
        <f>VLOOKUP(A495,Sheet2!$A$1:$B$114,2)</f>
        <v>Columbus Co</v>
      </c>
      <c r="C495" s="2">
        <v>7</v>
      </c>
      <c r="D495" s="2" t="str">
        <f>VLOOKUP(C495,Sheet1!$A$1:$B$18,2)</f>
        <v>Other Teachers</v>
      </c>
      <c r="E495" s="15">
        <v>92</v>
      </c>
      <c r="F495" s="17">
        <v>72</v>
      </c>
      <c r="G495" s="25">
        <f t="shared" si="29"/>
        <v>20</v>
      </c>
      <c r="H495" s="15">
        <v>15</v>
      </c>
      <c r="I495" s="17">
        <v>26</v>
      </c>
      <c r="J495" s="25">
        <f t="shared" si="31"/>
        <v>-11</v>
      </c>
      <c r="K495" s="15">
        <v>11</v>
      </c>
      <c r="L495" s="17">
        <v>14</v>
      </c>
      <c r="M495" s="25">
        <f t="shared" si="30"/>
        <v>-3</v>
      </c>
      <c r="N495" s="15">
        <v>118</v>
      </c>
      <c r="O495" s="17">
        <v>112</v>
      </c>
      <c r="P495" s="44">
        <f t="shared" si="32"/>
        <v>6</v>
      </c>
    </row>
    <row r="496" spans="1:16" ht="17.100000000000001" customHeight="1">
      <c r="A496" s="2">
        <v>240</v>
      </c>
      <c r="B496" s="2" t="str">
        <f>VLOOKUP(A496,Sheet2!$A$1:$B$114,2)</f>
        <v>Columbus Co</v>
      </c>
      <c r="C496" s="2">
        <v>8</v>
      </c>
      <c r="D496" s="2" t="str">
        <f>VLOOKUP(C496,Sheet1!$A$1:$B$18,2)</f>
        <v>Guidence Personnel</v>
      </c>
      <c r="E496" s="15">
        <v>12</v>
      </c>
      <c r="F496" s="17">
        <v>16</v>
      </c>
      <c r="G496" s="25">
        <f t="shared" si="29"/>
        <v>-4</v>
      </c>
      <c r="H496" s="15">
        <v>0</v>
      </c>
      <c r="I496" s="17">
        <v>0</v>
      </c>
      <c r="J496" s="25">
        <f t="shared" si="31"/>
        <v>0</v>
      </c>
      <c r="K496" s="15">
        <v>2</v>
      </c>
      <c r="L496" s="17">
        <v>1</v>
      </c>
      <c r="M496" s="25">
        <f t="shared" si="30"/>
        <v>1</v>
      </c>
      <c r="N496" s="15">
        <v>14</v>
      </c>
      <c r="O496" s="17">
        <v>17</v>
      </c>
      <c r="P496" s="44">
        <f t="shared" si="32"/>
        <v>-3</v>
      </c>
    </row>
    <row r="497" spans="1:16" ht="17.100000000000001" customHeight="1">
      <c r="A497" s="2">
        <v>240</v>
      </c>
      <c r="B497" s="2" t="str">
        <f>VLOOKUP(A497,Sheet2!$A$1:$B$114,2)</f>
        <v>Columbus Co</v>
      </c>
      <c r="C497" s="2">
        <v>9</v>
      </c>
      <c r="D497" s="2" t="str">
        <f>VLOOKUP(C497,Sheet1!$A$1:$B$18,2)</f>
        <v>Psychology Personnel</v>
      </c>
      <c r="E497" s="15">
        <v>0</v>
      </c>
      <c r="F497" s="17">
        <v>0</v>
      </c>
      <c r="G497" s="25">
        <f t="shared" si="29"/>
        <v>0</v>
      </c>
      <c r="H497" s="15">
        <v>2</v>
      </c>
      <c r="I497" s="17">
        <v>1</v>
      </c>
      <c r="J497" s="25">
        <f t="shared" si="31"/>
        <v>1</v>
      </c>
      <c r="K497" s="15">
        <v>0</v>
      </c>
      <c r="L497" s="17">
        <v>0</v>
      </c>
      <c r="M497" s="25">
        <f t="shared" si="30"/>
        <v>0</v>
      </c>
      <c r="N497" s="15">
        <v>2</v>
      </c>
      <c r="O497" s="17">
        <v>1</v>
      </c>
      <c r="P497" s="44">
        <f t="shared" si="32"/>
        <v>1</v>
      </c>
    </row>
    <row r="498" spans="1:16" ht="14.1" customHeight="1">
      <c r="A498" s="2">
        <v>240</v>
      </c>
      <c r="B498" s="2" t="str">
        <f>VLOOKUP(A498,Sheet2!$A$1:$B$114,2)</f>
        <v>Columbus Co</v>
      </c>
      <c r="C498" s="2">
        <v>10</v>
      </c>
      <c r="D498" s="2" t="str">
        <f>VLOOKUP(C498,Sheet1!$A$1:$B$18,2)</f>
        <v>Media Cordinators and Audio Visual</v>
      </c>
      <c r="E498" s="15">
        <v>17</v>
      </c>
      <c r="F498" s="17">
        <v>17</v>
      </c>
      <c r="G498" s="25">
        <f t="shared" si="29"/>
        <v>0</v>
      </c>
      <c r="H498" s="15">
        <v>0</v>
      </c>
      <c r="I498" s="17">
        <v>0</v>
      </c>
      <c r="J498" s="25">
        <f t="shared" si="31"/>
        <v>0</v>
      </c>
      <c r="K498" s="15">
        <v>0</v>
      </c>
      <c r="L498" s="17">
        <v>0</v>
      </c>
      <c r="M498" s="25">
        <f t="shared" si="30"/>
        <v>0</v>
      </c>
      <c r="N498" s="15">
        <v>17</v>
      </c>
      <c r="O498" s="17">
        <v>17</v>
      </c>
      <c r="P498" s="44">
        <f t="shared" si="32"/>
        <v>0</v>
      </c>
    </row>
    <row r="499" spans="1:16" ht="14.1" customHeight="1">
      <c r="A499" s="2">
        <v>240</v>
      </c>
      <c r="B499" s="2" t="str">
        <f>VLOOKUP(A499,Sheet2!$A$1:$B$114,2)</f>
        <v>Columbus Co</v>
      </c>
      <c r="C499" s="2">
        <v>11</v>
      </c>
      <c r="D499" s="2" t="str">
        <f>VLOOKUP(C499,Sheet1!$A$1:$B$18,2)</f>
        <v>Consultants and Supervisors of Instructions</v>
      </c>
      <c r="E499" s="15">
        <v>1</v>
      </c>
      <c r="F499" s="17">
        <v>2</v>
      </c>
      <c r="G499" s="25">
        <f t="shared" si="29"/>
        <v>-1</v>
      </c>
      <c r="H499" s="15">
        <v>1</v>
      </c>
      <c r="I499" s="17">
        <v>1</v>
      </c>
      <c r="J499" s="25">
        <f t="shared" si="31"/>
        <v>0</v>
      </c>
      <c r="K499" s="15">
        <v>1</v>
      </c>
      <c r="L499" s="17">
        <v>0</v>
      </c>
      <c r="M499" s="25">
        <f t="shared" si="30"/>
        <v>1</v>
      </c>
      <c r="N499" s="15">
        <v>3</v>
      </c>
      <c r="O499" s="17">
        <v>3</v>
      </c>
      <c r="P499" s="44">
        <f t="shared" si="32"/>
        <v>0</v>
      </c>
    </row>
    <row r="500" spans="1:16" ht="14.1" customHeight="1">
      <c r="A500" s="2">
        <v>240</v>
      </c>
      <c r="B500" s="2" t="str">
        <f>VLOOKUP(A500,Sheet2!$A$1:$B$114,2)</f>
        <v>Columbus Co</v>
      </c>
      <c r="C500" s="2">
        <v>12</v>
      </c>
      <c r="D500" s="2" t="str">
        <f>VLOOKUP(C500,Sheet1!$A$1:$B$18,2)</f>
        <v>Other Professional Staff</v>
      </c>
      <c r="E500" s="15">
        <v>11</v>
      </c>
      <c r="F500" s="17">
        <v>13</v>
      </c>
      <c r="G500" s="25">
        <f t="shared" si="29"/>
        <v>-2</v>
      </c>
      <c r="H500" s="15">
        <v>9</v>
      </c>
      <c r="I500" s="17">
        <v>8</v>
      </c>
      <c r="J500" s="25">
        <f t="shared" si="31"/>
        <v>1</v>
      </c>
      <c r="K500" s="15">
        <v>11</v>
      </c>
      <c r="L500" s="17">
        <v>12</v>
      </c>
      <c r="M500" s="25">
        <f t="shared" si="30"/>
        <v>-1</v>
      </c>
      <c r="N500" s="15">
        <v>31</v>
      </c>
      <c r="O500" s="17">
        <v>33</v>
      </c>
      <c r="P500" s="44">
        <f t="shared" si="32"/>
        <v>-2</v>
      </c>
    </row>
    <row r="501" spans="1:16" ht="14.1" customHeight="1">
      <c r="A501" s="2">
        <v>240</v>
      </c>
      <c r="B501" s="2" t="str">
        <f>VLOOKUP(A501,Sheet2!$A$1:$B$114,2)</f>
        <v>Columbus Co</v>
      </c>
      <c r="C501" s="2">
        <v>13</v>
      </c>
      <c r="D501" s="2" t="str">
        <f>VLOOKUP(C501,Sheet1!$A$1:$B$18,2)</f>
        <v>Teacher Assistants</v>
      </c>
      <c r="E501" s="15">
        <v>80</v>
      </c>
      <c r="F501" s="17">
        <v>82</v>
      </c>
      <c r="G501" s="25">
        <f t="shared" si="29"/>
        <v>-2</v>
      </c>
      <c r="H501" s="15">
        <v>23</v>
      </c>
      <c r="I501" s="17">
        <v>25</v>
      </c>
      <c r="J501" s="25">
        <f t="shared" si="31"/>
        <v>-2</v>
      </c>
      <c r="K501" s="15">
        <v>16</v>
      </c>
      <c r="L501" s="17">
        <v>16</v>
      </c>
      <c r="M501" s="25">
        <f t="shared" si="30"/>
        <v>0</v>
      </c>
      <c r="N501" s="15">
        <v>119</v>
      </c>
      <c r="O501" s="17">
        <v>123</v>
      </c>
      <c r="P501" s="44">
        <f t="shared" si="32"/>
        <v>-4</v>
      </c>
    </row>
    <row r="502" spans="1:16" ht="14.1" customHeight="1">
      <c r="A502" s="2">
        <v>240</v>
      </c>
      <c r="B502" s="2" t="str">
        <f>VLOOKUP(A502,Sheet2!$A$1:$B$114,2)</f>
        <v>Columbus Co</v>
      </c>
      <c r="C502" s="2">
        <v>14</v>
      </c>
      <c r="D502" s="2" t="str">
        <f>VLOOKUP(C502,Sheet1!$A$1:$B$18,2)</f>
        <v>Technicians</v>
      </c>
      <c r="E502" s="15">
        <v>13</v>
      </c>
      <c r="F502" s="17">
        <v>16</v>
      </c>
      <c r="G502" s="25">
        <f t="shared" si="29"/>
        <v>-3</v>
      </c>
      <c r="H502" s="15">
        <v>5</v>
      </c>
      <c r="I502" s="17">
        <v>7</v>
      </c>
      <c r="J502" s="25">
        <f t="shared" si="31"/>
        <v>-2</v>
      </c>
      <c r="K502" s="15">
        <v>0</v>
      </c>
      <c r="L502" s="17">
        <v>0</v>
      </c>
      <c r="M502" s="25">
        <f t="shared" si="30"/>
        <v>0</v>
      </c>
      <c r="N502" s="15">
        <v>18</v>
      </c>
      <c r="O502" s="17">
        <v>23</v>
      </c>
      <c r="P502" s="44">
        <f t="shared" si="32"/>
        <v>-5</v>
      </c>
    </row>
    <row r="503" spans="1:16" ht="14.1" customHeight="1">
      <c r="A503" s="2">
        <v>240</v>
      </c>
      <c r="B503" s="2" t="str">
        <f>VLOOKUP(A503,Sheet2!$A$1:$B$114,2)</f>
        <v>Columbus Co</v>
      </c>
      <c r="C503" s="2">
        <v>15</v>
      </c>
      <c r="D503" s="2" t="str">
        <f>VLOOKUP(C503,Sheet1!$A$1:$B$18,2)</f>
        <v>Clerks/Secretaries</v>
      </c>
      <c r="E503" s="15">
        <v>41</v>
      </c>
      <c r="F503" s="17">
        <v>40</v>
      </c>
      <c r="G503" s="25">
        <f t="shared" si="29"/>
        <v>1</v>
      </c>
      <c r="H503" s="15">
        <v>3</v>
      </c>
      <c r="I503" s="17">
        <v>3</v>
      </c>
      <c r="J503" s="25">
        <f t="shared" si="31"/>
        <v>0</v>
      </c>
      <c r="K503" s="15">
        <v>3</v>
      </c>
      <c r="L503" s="17">
        <v>3</v>
      </c>
      <c r="M503" s="25">
        <f t="shared" si="30"/>
        <v>0</v>
      </c>
      <c r="N503" s="15">
        <v>47</v>
      </c>
      <c r="O503" s="17">
        <v>46</v>
      </c>
      <c r="P503" s="44">
        <f t="shared" si="32"/>
        <v>1</v>
      </c>
    </row>
    <row r="504" spans="1:16" ht="14.1" customHeight="1">
      <c r="A504" s="2">
        <v>240</v>
      </c>
      <c r="B504" s="2" t="str">
        <f>VLOOKUP(A504,Sheet2!$A$1:$B$114,2)</f>
        <v>Columbus Co</v>
      </c>
      <c r="C504" s="2">
        <v>16</v>
      </c>
      <c r="D504" s="2" t="str">
        <f>VLOOKUP(C504,Sheet1!$A$1:$B$18,2)</f>
        <v>Service Workers</v>
      </c>
      <c r="E504" s="15">
        <v>50</v>
      </c>
      <c r="F504" s="17">
        <v>53</v>
      </c>
      <c r="G504" s="25">
        <f t="shared" si="29"/>
        <v>-3</v>
      </c>
      <c r="H504" s="15">
        <v>0</v>
      </c>
      <c r="I504" s="17">
        <v>0</v>
      </c>
      <c r="J504" s="25">
        <f t="shared" si="31"/>
        <v>0</v>
      </c>
      <c r="K504" s="15">
        <v>37</v>
      </c>
      <c r="L504" s="17">
        <v>34</v>
      </c>
      <c r="M504" s="25">
        <f t="shared" si="30"/>
        <v>3</v>
      </c>
      <c r="N504" s="15">
        <v>87</v>
      </c>
      <c r="O504" s="17">
        <v>87</v>
      </c>
      <c r="P504" s="44">
        <f t="shared" si="32"/>
        <v>0</v>
      </c>
    </row>
    <row r="505" spans="1:16" ht="14.1" customHeight="1">
      <c r="A505" s="2">
        <v>240</v>
      </c>
      <c r="B505" s="2" t="str">
        <f>VLOOKUP(A505,Sheet2!$A$1:$B$114,2)</f>
        <v>Columbus Co</v>
      </c>
      <c r="C505" s="2">
        <v>17</v>
      </c>
      <c r="D505" s="2" t="str">
        <f>VLOOKUP(C505,Sheet1!$A$1:$B$18,2)</f>
        <v>Skilled Crafts</v>
      </c>
      <c r="E505" s="15">
        <v>8</v>
      </c>
      <c r="F505" s="17">
        <v>10</v>
      </c>
      <c r="G505" s="25">
        <f t="shared" si="29"/>
        <v>-2</v>
      </c>
      <c r="H505" s="15">
        <v>0</v>
      </c>
      <c r="I505" s="17">
        <v>0</v>
      </c>
      <c r="J505" s="25">
        <f t="shared" si="31"/>
        <v>0</v>
      </c>
      <c r="K505" s="15">
        <v>15</v>
      </c>
      <c r="L505" s="17">
        <v>15</v>
      </c>
      <c r="M505" s="25">
        <f t="shared" si="30"/>
        <v>0</v>
      </c>
      <c r="N505" s="15">
        <v>23</v>
      </c>
      <c r="O505" s="17">
        <v>25</v>
      </c>
      <c r="P505" s="44">
        <f t="shared" si="32"/>
        <v>-2</v>
      </c>
    </row>
    <row r="506" spans="1:16" ht="14.1" customHeight="1">
      <c r="A506" s="2">
        <v>240</v>
      </c>
      <c r="B506" s="2" t="str">
        <f>VLOOKUP(A506,Sheet2!$A$1:$B$114,2)</f>
        <v>Columbus Co</v>
      </c>
      <c r="C506" s="2">
        <v>18</v>
      </c>
      <c r="D506" s="2" t="str">
        <f>VLOOKUP(C506,Sheet1!$A$1:$B$18,2)</f>
        <v>Laborers Unskilled</v>
      </c>
      <c r="E506" s="15">
        <v>0</v>
      </c>
      <c r="F506" s="17">
        <v>0</v>
      </c>
      <c r="G506" s="25">
        <f t="shared" si="29"/>
        <v>0</v>
      </c>
      <c r="H506" s="15">
        <v>0</v>
      </c>
      <c r="I506" s="17">
        <v>0</v>
      </c>
      <c r="J506" s="25">
        <f t="shared" si="31"/>
        <v>0</v>
      </c>
      <c r="K506" s="15">
        <v>0</v>
      </c>
      <c r="L506" s="17">
        <v>0</v>
      </c>
      <c r="M506" s="25">
        <f t="shared" si="30"/>
        <v>0</v>
      </c>
      <c r="N506" s="15">
        <v>0</v>
      </c>
      <c r="O506" s="17">
        <v>0</v>
      </c>
      <c r="P506" s="44">
        <f t="shared" si="32"/>
        <v>0</v>
      </c>
    </row>
    <row r="507" spans="1:16" ht="14.1" customHeight="1">
      <c r="A507" s="2">
        <v>241</v>
      </c>
      <c r="B507" s="2" t="str">
        <f>VLOOKUP(A507,Sheet2!$A$1:$B$114,2)</f>
        <v>Whiteville City</v>
      </c>
      <c r="C507" s="2">
        <v>1</v>
      </c>
      <c r="D507" s="2" t="str">
        <f>VLOOKUP(C507,Sheet1!$A$1:$B$18,2)</f>
        <v>Officials, Administrators, Managers</v>
      </c>
      <c r="E507" s="15">
        <v>6</v>
      </c>
      <c r="F507" s="17">
        <v>5</v>
      </c>
      <c r="G507" s="25">
        <f t="shared" si="29"/>
        <v>1</v>
      </c>
      <c r="H507" s="15">
        <v>1</v>
      </c>
      <c r="I507" s="17">
        <v>3</v>
      </c>
      <c r="J507" s="25">
        <f t="shared" si="31"/>
        <v>-2</v>
      </c>
      <c r="K507" s="15">
        <v>0</v>
      </c>
      <c r="L507" s="17">
        <v>0</v>
      </c>
      <c r="M507" s="25">
        <f t="shared" si="30"/>
        <v>0</v>
      </c>
      <c r="N507" s="15">
        <v>7</v>
      </c>
      <c r="O507" s="17">
        <v>8</v>
      </c>
      <c r="P507" s="44">
        <f t="shared" si="32"/>
        <v>-1</v>
      </c>
    </row>
    <row r="508" spans="1:16" ht="14.1" customHeight="1">
      <c r="A508" s="2">
        <v>241</v>
      </c>
      <c r="B508" s="2" t="str">
        <f>VLOOKUP(A508,Sheet2!$A$1:$B$114,2)</f>
        <v>Whiteville City</v>
      </c>
      <c r="C508" s="2">
        <v>2</v>
      </c>
      <c r="D508" s="2" t="str">
        <f>VLOOKUP(C508,Sheet1!$A$1:$B$18,2)</f>
        <v>Principals</v>
      </c>
      <c r="E508" s="15">
        <v>5</v>
      </c>
      <c r="F508" s="17">
        <v>5</v>
      </c>
      <c r="G508" s="25">
        <f t="shared" si="29"/>
        <v>0</v>
      </c>
      <c r="H508" s="15">
        <v>0</v>
      </c>
      <c r="I508" s="17">
        <v>0</v>
      </c>
      <c r="J508" s="25">
        <f t="shared" si="31"/>
        <v>0</v>
      </c>
      <c r="K508" s="15">
        <v>0</v>
      </c>
      <c r="L508" s="17">
        <v>0</v>
      </c>
      <c r="M508" s="25">
        <f t="shared" si="30"/>
        <v>0</v>
      </c>
      <c r="N508" s="15">
        <v>5</v>
      </c>
      <c r="O508" s="17">
        <v>5</v>
      </c>
      <c r="P508" s="44">
        <f t="shared" si="32"/>
        <v>0</v>
      </c>
    </row>
    <row r="509" spans="1:16" ht="14.1" customHeight="1">
      <c r="A509" s="2">
        <v>241</v>
      </c>
      <c r="B509" s="2" t="str">
        <f>VLOOKUP(A509,Sheet2!$A$1:$B$114,2)</f>
        <v>Whiteville City</v>
      </c>
      <c r="C509" s="2">
        <v>3</v>
      </c>
      <c r="D509" s="2" t="str">
        <f>VLOOKUP(C509,Sheet1!$A$1:$B$18,2)</f>
        <v>Assistant Principals, Teaching</v>
      </c>
      <c r="E509" s="15">
        <v>0</v>
      </c>
      <c r="F509" s="17">
        <v>0</v>
      </c>
      <c r="G509" s="25">
        <f t="shared" si="29"/>
        <v>0</v>
      </c>
      <c r="H509" s="15">
        <v>0</v>
      </c>
      <c r="I509" s="17">
        <v>0</v>
      </c>
      <c r="J509" s="25">
        <f t="shared" si="31"/>
        <v>0</v>
      </c>
      <c r="K509" s="15">
        <v>0</v>
      </c>
      <c r="L509" s="17">
        <v>0</v>
      </c>
      <c r="M509" s="25">
        <f t="shared" si="30"/>
        <v>0</v>
      </c>
      <c r="N509" s="15">
        <v>0</v>
      </c>
      <c r="O509" s="17">
        <v>0</v>
      </c>
      <c r="P509" s="44">
        <f t="shared" si="32"/>
        <v>0</v>
      </c>
    </row>
    <row r="510" spans="1:16" ht="14.1" customHeight="1">
      <c r="A510" s="2">
        <v>241</v>
      </c>
      <c r="B510" s="2" t="str">
        <f>VLOOKUP(A510,Sheet2!$A$1:$B$114,2)</f>
        <v>Whiteville City</v>
      </c>
      <c r="C510" s="2">
        <v>4</v>
      </c>
      <c r="D510" s="2" t="str">
        <f>VLOOKUP(C510,Sheet1!$A$1:$B$18,2)</f>
        <v>Assistant Principals, Non-Teaching</v>
      </c>
      <c r="E510" s="15">
        <v>4</v>
      </c>
      <c r="F510" s="17">
        <v>4</v>
      </c>
      <c r="G510" s="25">
        <f t="shared" si="29"/>
        <v>0</v>
      </c>
      <c r="H510" s="15">
        <v>0</v>
      </c>
      <c r="I510" s="17">
        <v>0</v>
      </c>
      <c r="J510" s="25">
        <f t="shared" si="31"/>
        <v>0</v>
      </c>
      <c r="K510" s="15">
        <v>0</v>
      </c>
      <c r="L510" s="17">
        <v>0</v>
      </c>
      <c r="M510" s="25">
        <f t="shared" si="30"/>
        <v>0</v>
      </c>
      <c r="N510" s="15">
        <v>4</v>
      </c>
      <c r="O510" s="17">
        <v>4</v>
      </c>
      <c r="P510" s="44">
        <f t="shared" si="32"/>
        <v>0</v>
      </c>
    </row>
    <row r="511" spans="1:16" ht="14.1" customHeight="1">
      <c r="A511" s="2">
        <v>241</v>
      </c>
      <c r="B511" s="2" t="str">
        <f>VLOOKUP(A511,Sheet2!$A$1:$B$114,2)</f>
        <v>Whiteville City</v>
      </c>
      <c r="C511" s="2">
        <v>5</v>
      </c>
      <c r="D511" s="2" t="str">
        <f>VLOOKUP(C511,Sheet1!$A$1:$B$18,2)</f>
        <v>Elementry Teachers</v>
      </c>
      <c r="E511" s="15">
        <v>89</v>
      </c>
      <c r="F511" s="17">
        <v>57</v>
      </c>
      <c r="G511" s="25">
        <f t="shared" ref="G511:G574" si="33">E511-F511</f>
        <v>32</v>
      </c>
      <c r="H511" s="15">
        <v>9</v>
      </c>
      <c r="I511" s="17">
        <v>14</v>
      </c>
      <c r="J511" s="25">
        <f t="shared" si="31"/>
        <v>-5</v>
      </c>
      <c r="K511" s="15">
        <v>3</v>
      </c>
      <c r="L511" s="17">
        <v>2</v>
      </c>
      <c r="M511" s="25">
        <f t="shared" si="30"/>
        <v>1</v>
      </c>
      <c r="N511" s="15">
        <v>101</v>
      </c>
      <c r="O511" s="17">
        <v>73</v>
      </c>
      <c r="P511" s="44">
        <f t="shared" si="32"/>
        <v>28</v>
      </c>
    </row>
    <row r="512" spans="1:16" ht="14.1" customHeight="1">
      <c r="A512" s="2">
        <v>241</v>
      </c>
      <c r="B512" s="2" t="str">
        <f>VLOOKUP(A512,Sheet2!$A$1:$B$114,2)</f>
        <v>Whiteville City</v>
      </c>
      <c r="C512" s="2">
        <v>6</v>
      </c>
      <c r="D512" s="2" t="str">
        <f>VLOOKUP(C512,Sheet1!$A$1:$B$18,2)</f>
        <v>Secondary Teachers</v>
      </c>
      <c r="E512" s="15">
        <v>38</v>
      </c>
      <c r="F512" s="17">
        <v>67</v>
      </c>
      <c r="G512" s="25">
        <f t="shared" si="33"/>
        <v>-29</v>
      </c>
      <c r="H512" s="15">
        <v>1</v>
      </c>
      <c r="I512" s="17">
        <v>21</v>
      </c>
      <c r="J512" s="25">
        <f t="shared" si="31"/>
        <v>-20</v>
      </c>
      <c r="K512" s="15">
        <v>1</v>
      </c>
      <c r="L512" s="17">
        <v>2</v>
      </c>
      <c r="M512" s="25">
        <f t="shared" si="30"/>
        <v>-1</v>
      </c>
      <c r="N512" s="15">
        <v>40</v>
      </c>
      <c r="O512" s="17">
        <v>90</v>
      </c>
      <c r="P512" s="44">
        <f t="shared" si="32"/>
        <v>-50</v>
      </c>
    </row>
    <row r="513" spans="1:16" ht="14.1" customHeight="1">
      <c r="A513" s="2">
        <v>241</v>
      </c>
      <c r="B513" s="2" t="str">
        <f>VLOOKUP(A513,Sheet2!$A$1:$B$114,2)</f>
        <v>Whiteville City</v>
      </c>
      <c r="C513" s="2">
        <v>7</v>
      </c>
      <c r="D513" s="2" t="str">
        <f>VLOOKUP(C513,Sheet1!$A$1:$B$18,2)</f>
        <v>Other Teachers</v>
      </c>
      <c r="E513" s="15">
        <v>6</v>
      </c>
      <c r="F513" s="17">
        <v>1</v>
      </c>
      <c r="G513" s="25">
        <f t="shared" si="33"/>
        <v>5</v>
      </c>
      <c r="H513" s="15">
        <v>1</v>
      </c>
      <c r="I513" s="17">
        <v>1</v>
      </c>
      <c r="J513" s="25">
        <f t="shared" si="31"/>
        <v>0</v>
      </c>
      <c r="K513" s="15">
        <v>0</v>
      </c>
      <c r="L513" s="17">
        <v>0</v>
      </c>
      <c r="M513" s="25">
        <f t="shared" si="30"/>
        <v>0</v>
      </c>
      <c r="N513" s="15">
        <v>7</v>
      </c>
      <c r="O513" s="17">
        <v>2</v>
      </c>
      <c r="P513" s="44">
        <f t="shared" si="32"/>
        <v>5</v>
      </c>
    </row>
    <row r="514" spans="1:16" ht="14.1" customHeight="1">
      <c r="A514" s="2">
        <v>241</v>
      </c>
      <c r="B514" s="2" t="str">
        <f>VLOOKUP(A514,Sheet2!$A$1:$B$114,2)</f>
        <v>Whiteville City</v>
      </c>
      <c r="C514" s="2">
        <v>8</v>
      </c>
      <c r="D514" s="2" t="str">
        <f>VLOOKUP(C514,Sheet1!$A$1:$B$18,2)</f>
        <v>Guidence Personnel</v>
      </c>
      <c r="E514" s="15">
        <v>7</v>
      </c>
      <c r="F514" s="17">
        <v>7</v>
      </c>
      <c r="G514" s="25">
        <f t="shared" si="33"/>
        <v>0</v>
      </c>
      <c r="H514" s="15">
        <v>0</v>
      </c>
      <c r="I514" s="17">
        <v>0</v>
      </c>
      <c r="J514" s="25">
        <f t="shared" si="31"/>
        <v>0</v>
      </c>
      <c r="K514" s="15">
        <v>0</v>
      </c>
      <c r="L514" s="17">
        <v>0</v>
      </c>
      <c r="M514" s="25">
        <f t="shared" si="30"/>
        <v>0</v>
      </c>
      <c r="N514" s="15">
        <v>7</v>
      </c>
      <c r="O514" s="17">
        <v>7</v>
      </c>
      <c r="P514" s="44">
        <f t="shared" si="32"/>
        <v>0</v>
      </c>
    </row>
    <row r="515" spans="1:16" ht="14.1" customHeight="1">
      <c r="A515" s="2">
        <v>241</v>
      </c>
      <c r="B515" s="2" t="str">
        <f>VLOOKUP(A515,Sheet2!$A$1:$B$114,2)</f>
        <v>Whiteville City</v>
      </c>
      <c r="C515" s="2">
        <v>9</v>
      </c>
      <c r="D515" s="2" t="str">
        <f>VLOOKUP(C515,Sheet1!$A$1:$B$18,2)</f>
        <v>Psychology Personnel</v>
      </c>
      <c r="E515" s="15">
        <v>0</v>
      </c>
      <c r="F515" s="17">
        <v>0</v>
      </c>
      <c r="G515" s="25">
        <f t="shared" si="33"/>
        <v>0</v>
      </c>
      <c r="H515" s="15">
        <v>0</v>
      </c>
      <c r="I515" s="17">
        <v>0</v>
      </c>
      <c r="J515" s="25">
        <f t="shared" si="31"/>
        <v>0</v>
      </c>
      <c r="K515" s="15">
        <v>0</v>
      </c>
      <c r="L515" s="17">
        <v>0</v>
      </c>
      <c r="M515" s="25">
        <f t="shared" ref="M515:M578" si="34">K515-L515</f>
        <v>0</v>
      </c>
      <c r="N515" s="15">
        <v>0</v>
      </c>
      <c r="O515" s="17">
        <v>0</v>
      </c>
      <c r="P515" s="44">
        <f t="shared" si="32"/>
        <v>0</v>
      </c>
    </row>
    <row r="516" spans="1:16" ht="14.1" customHeight="1">
      <c r="A516" s="2">
        <v>241</v>
      </c>
      <c r="B516" s="2" t="str">
        <f>VLOOKUP(A516,Sheet2!$A$1:$B$114,2)</f>
        <v>Whiteville City</v>
      </c>
      <c r="C516" s="2">
        <v>10</v>
      </c>
      <c r="D516" s="2" t="str">
        <f>VLOOKUP(C516,Sheet1!$A$1:$B$18,2)</f>
        <v>Media Cordinators and Audio Visual</v>
      </c>
      <c r="E516" s="15">
        <v>4</v>
      </c>
      <c r="F516" s="17">
        <v>4</v>
      </c>
      <c r="G516" s="25">
        <f t="shared" si="33"/>
        <v>0</v>
      </c>
      <c r="H516" s="15">
        <v>0</v>
      </c>
      <c r="I516" s="17">
        <v>0</v>
      </c>
      <c r="J516" s="25">
        <f t="shared" ref="J516:J579" si="35">H516-I516</f>
        <v>0</v>
      </c>
      <c r="K516" s="15">
        <v>0</v>
      </c>
      <c r="L516" s="17">
        <v>0</v>
      </c>
      <c r="M516" s="25">
        <f t="shared" si="34"/>
        <v>0</v>
      </c>
      <c r="N516" s="15">
        <v>4</v>
      </c>
      <c r="O516" s="17">
        <v>4</v>
      </c>
      <c r="P516" s="44">
        <f t="shared" ref="P516:P579" si="36">N516-O516</f>
        <v>0</v>
      </c>
    </row>
    <row r="517" spans="1:16" ht="14.1" customHeight="1">
      <c r="A517" s="2">
        <v>241</v>
      </c>
      <c r="B517" s="2" t="str">
        <f>VLOOKUP(A517,Sheet2!$A$1:$B$114,2)</f>
        <v>Whiteville City</v>
      </c>
      <c r="C517" s="2">
        <v>11</v>
      </c>
      <c r="D517" s="2" t="str">
        <f>VLOOKUP(C517,Sheet1!$A$1:$B$18,2)</f>
        <v>Consultants and Supervisors of Instructions</v>
      </c>
      <c r="E517" s="15">
        <v>0</v>
      </c>
      <c r="F517" s="17">
        <v>0</v>
      </c>
      <c r="G517" s="25">
        <f t="shared" si="33"/>
        <v>0</v>
      </c>
      <c r="H517" s="15">
        <v>0</v>
      </c>
      <c r="I517" s="17">
        <v>0</v>
      </c>
      <c r="J517" s="25">
        <f t="shared" si="35"/>
        <v>0</v>
      </c>
      <c r="K517" s="15">
        <v>0</v>
      </c>
      <c r="L517" s="17">
        <v>0</v>
      </c>
      <c r="M517" s="25">
        <f t="shared" si="34"/>
        <v>0</v>
      </c>
      <c r="N517" s="15">
        <v>0</v>
      </c>
      <c r="O517" s="17">
        <v>0</v>
      </c>
      <c r="P517" s="44">
        <f t="shared" si="36"/>
        <v>0</v>
      </c>
    </row>
    <row r="518" spans="1:16" ht="14.1" customHeight="1">
      <c r="A518" s="2">
        <v>241</v>
      </c>
      <c r="B518" s="2" t="str">
        <f>VLOOKUP(A518,Sheet2!$A$1:$B$114,2)</f>
        <v>Whiteville City</v>
      </c>
      <c r="C518" s="2">
        <v>12</v>
      </c>
      <c r="D518" s="2" t="str">
        <f>VLOOKUP(C518,Sheet1!$A$1:$B$18,2)</f>
        <v>Other Professional Staff</v>
      </c>
      <c r="E518" s="15">
        <v>5</v>
      </c>
      <c r="F518" s="17">
        <v>1</v>
      </c>
      <c r="G518" s="25">
        <f t="shared" si="33"/>
        <v>4</v>
      </c>
      <c r="H518" s="15">
        <v>1</v>
      </c>
      <c r="I518" s="17">
        <v>0</v>
      </c>
      <c r="J518" s="25">
        <f t="shared" si="35"/>
        <v>1</v>
      </c>
      <c r="K518" s="15">
        <v>3</v>
      </c>
      <c r="L518" s="17">
        <v>3</v>
      </c>
      <c r="M518" s="25">
        <f t="shared" si="34"/>
        <v>0</v>
      </c>
      <c r="N518" s="15">
        <v>9</v>
      </c>
      <c r="O518" s="17">
        <v>4</v>
      </c>
      <c r="P518" s="44">
        <f t="shared" si="36"/>
        <v>5</v>
      </c>
    </row>
    <row r="519" spans="1:16" ht="14.1" customHeight="1">
      <c r="A519" s="2">
        <v>241</v>
      </c>
      <c r="B519" s="2" t="str">
        <f>VLOOKUP(A519,Sheet2!$A$1:$B$114,2)</f>
        <v>Whiteville City</v>
      </c>
      <c r="C519" s="2">
        <v>13</v>
      </c>
      <c r="D519" s="2" t="str">
        <f>VLOOKUP(C519,Sheet1!$A$1:$B$18,2)</f>
        <v>Teacher Assistants</v>
      </c>
      <c r="E519" s="15">
        <v>26</v>
      </c>
      <c r="F519" s="17">
        <v>22</v>
      </c>
      <c r="G519" s="25">
        <f t="shared" si="33"/>
        <v>4</v>
      </c>
      <c r="H519" s="15">
        <v>8</v>
      </c>
      <c r="I519" s="17">
        <v>14</v>
      </c>
      <c r="J519" s="25">
        <f t="shared" si="35"/>
        <v>-6</v>
      </c>
      <c r="K519" s="15">
        <v>2</v>
      </c>
      <c r="L519" s="17">
        <v>2</v>
      </c>
      <c r="M519" s="25">
        <f t="shared" si="34"/>
        <v>0</v>
      </c>
      <c r="N519" s="15">
        <v>36</v>
      </c>
      <c r="O519" s="17">
        <v>38</v>
      </c>
      <c r="P519" s="44">
        <f t="shared" si="36"/>
        <v>-2</v>
      </c>
    </row>
    <row r="520" spans="1:16" ht="14.1" customHeight="1">
      <c r="A520" s="2">
        <v>241</v>
      </c>
      <c r="B520" s="2" t="str">
        <f>VLOOKUP(A520,Sheet2!$A$1:$B$114,2)</f>
        <v>Whiteville City</v>
      </c>
      <c r="C520" s="2">
        <v>14</v>
      </c>
      <c r="D520" s="2" t="str">
        <f>VLOOKUP(C520,Sheet1!$A$1:$B$18,2)</f>
        <v>Technicians</v>
      </c>
      <c r="E520" s="15">
        <v>2</v>
      </c>
      <c r="F520" s="17">
        <v>3</v>
      </c>
      <c r="G520" s="25">
        <f t="shared" si="33"/>
        <v>-1</v>
      </c>
      <c r="H520" s="15">
        <v>0</v>
      </c>
      <c r="I520" s="17">
        <v>0</v>
      </c>
      <c r="J520" s="25">
        <f t="shared" si="35"/>
        <v>0</v>
      </c>
      <c r="K520" s="15">
        <v>0</v>
      </c>
      <c r="L520" s="17">
        <v>0</v>
      </c>
      <c r="M520" s="25">
        <f t="shared" si="34"/>
        <v>0</v>
      </c>
      <c r="N520" s="15">
        <v>2</v>
      </c>
      <c r="O520" s="17">
        <v>3</v>
      </c>
      <c r="P520" s="44">
        <f t="shared" si="36"/>
        <v>-1</v>
      </c>
    </row>
    <row r="521" spans="1:16" ht="14.1" customHeight="1">
      <c r="A521" s="2">
        <v>241</v>
      </c>
      <c r="B521" s="2" t="str">
        <f>VLOOKUP(A521,Sheet2!$A$1:$B$114,2)</f>
        <v>Whiteville City</v>
      </c>
      <c r="C521" s="2">
        <v>15</v>
      </c>
      <c r="D521" s="2" t="str">
        <f>VLOOKUP(C521,Sheet1!$A$1:$B$18,2)</f>
        <v>Clerks/Secretaries</v>
      </c>
      <c r="E521" s="15">
        <v>20</v>
      </c>
      <c r="F521" s="17">
        <v>14</v>
      </c>
      <c r="G521" s="25">
        <f t="shared" si="33"/>
        <v>6</v>
      </c>
      <c r="H521" s="15">
        <v>3</v>
      </c>
      <c r="I521" s="17">
        <v>8</v>
      </c>
      <c r="J521" s="25">
        <f t="shared" si="35"/>
        <v>-5</v>
      </c>
      <c r="K521" s="15">
        <v>0</v>
      </c>
      <c r="L521" s="17">
        <v>0</v>
      </c>
      <c r="M521" s="25">
        <f t="shared" si="34"/>
        <v>0</v>
      </c>
      <c r="N521" s="15">
        <v>23</v>
      </c>
      <c r="O521" s="17">
        <v>22</v>
      </c>
      <c r="P521" s="44">
        <f t="shared" si="36"/>
        <v>1</v>
      </c>
    </row>
    <row r="522" spans="1:16" ht="14.1" customHeight="1">
      <c r="A522" s="2">
        <v>241</v>
      </c>
      <c r="B522" s="2" t="str">
        <f>VLOOKUP(A522,Sheet2!$A$1:$B$114,2)</f>
        <v>Whiteville City</v>
      </c>
      <c r="C522" s="2">
        <v>16</v>
      </c>
      <c r="D522" s="2" t="str">
        <f>VLOOKUP(C522,Sheet1!$A$1:$B$18,2)</f>
        <v>Service Workers</v>
      </c>
      <c r="E522" s="15">
        <v>21</v>
      </c>
      <c r="F522" s="17">
        <v>34</v>
      </c>
      <c r="G522" s="25">
        <f t="shared" si="33"/>
        <v>-13</v>
      </c>
      <c r="H522" s="15">
        <v>17</v>
      </c>
      <c r="I522" s="17">
        <v>38</v>
      </c>
      <c r="J522" s="25">
        <f t="shared" si="35"/>
        <v>-21</v>
      </c>
      <c r="K522" s="15">
        <v>2</v>
      </c>
      <c r="L522" s="17">
        <v>0</v>
      </c>
      <c r="M522" s="25">
        <f t="shared" si="34"/>
        <v>2</v>
      </c>
      <c r="N522" s="15">
        <v>40</v>
      </c>
      <c r="O522" s="17">
        <v>72</v>
      </c>
      <c r="P522" s="44">
        <f t="shared" si="36"/>
        <v>-32</v>
      </c>
    </row>
    <row r="523" spans="1:16" ht="14.1" customHeight="1">
      <c r="A523" s="2">
        <v>241</v>
      </c>
      <c r="B523" s="2" t="str">
        <f>VLOOKUP(A523,Sheet2!$A$1:$B$114,2)</f>
        <v>Whiteville City</v>
      </c>
      <c r="C523" s="2">
        <v>17</v>
      </c>
      <c r="D523" s="2" t="str">
        <f>VLOOKUP(C523,Sheet1!$A$1:$B$18,2)</f>
        <v>Skilled Crafts</v>
      </c>
      <c r="E523" s="15">
        <v>0</v>
      </c>
      <c r="F523" s="17">
        <v>0</v>
      </c>
      <c r="G523" s="25">
        <f t="shared" si="33"/>
        <v>0</v>
      </c>
      <c r="H523" s="15">
        <v>0</v>
      </c>
      <c r="I523" s="17">
        <v>0</v>
      </c>
      <c r="J523" s="25">
        <f t="shared" si="35"/>
        <v>0</v>
      </c>
      <c r="K523" s="15">
        <v>0</v>
      </c>
      <c r="L523" s="17">
        <v>3</v>
      </c>
      <c r="M523" s="25">
        <f t="shared" si="34"/>
        <v>-3</v>
      </c>
      <c r="N523" s="15">
        <v>0</v>
      </c>
      <c r="O523" s="17">
        <v>3</v>
      </c>
      <c r="P523" s="44">
        <f t="shared" si="36"/>
        <v>-3</v>
      </c>
    </row>
    <row r="524" spans="1:16" ht="14.1" customHeight="1">
      <c r="A524" s="2">
        <v>241</v>
      </c>
      <c r="B524" s="2" t="str">
        <f>VLOOKUP(A524,Sheet2!$A$1:$B$114,2)</f>
        <v>Whiteville City</v>
      </c>
      <c r="C524" s="2">
        <v>18</v>
      </c>
      <c r="D524" s="2" t="str">
        <f>VLOOKUP(C524,Sheet1!$A$1:$B$18,2)</f>
        <v>Laborers Unskilled</v>
      </c>
      <c r="E524" s="15">
        <v>0</v>
      </c>
      <c r="F524" s="17">
        <v>0</v>
      </c>
      <c r="G524" s="25">
        <f t="shared" si="33"/>
        <v>0</v>
      </c>
      <c r="H524" s="15">
        <v>0</v>
      </c>
      <c r="I524" s="17">
        <v>0</v>
      </c>
      <c r="J524" s="25">
        <f t="shared" si="35"/>
        <v>0</v>
      </c>
      <c r="K524" s="15">
        <v>0</v>
      </c>
      <c r="L524" s="17">
        <v>0</v>
      </c>
      <c r="M524" s="25">
        <f t="shared" si="34"/>
        <v>0</v>
      </c>
      <c r="N524" s="15">
        <v>0</v>
      </c>
      <c r="O524" s="17">
        <v>0</v>
      </c>
      <c r="P524" s="44">
        <f t="shared" si="36"/>
        <v>0</v>
      </c>
    </row>
    <row r="525" spans="1:16" ht="14.1" customHeight="1">
      <c r="A525" s="2">
        <v>250</v>
      </c>
      <c r="B525" s="2" t="str">
        <f>VLOOKUP(A525,Sheet2!$A$1:$B$114,2)</f>
        <v>Craven Co</v>
      </c>
      <c r="C525" s="2">
        <v>1</v>
      </c>
      <c r="D525" s="2" t="str">
        <f>VLOOKUP(C525,Sheet1!$A$1:$B$18,2)</f>
        <v>Officials, Administrators, Managers</v>
      </c>
      <c r="E525" s="15">
        <v>11</v>
      </c>
      <c r="F525" s="17">
        <v>13</v>
      </c>
      <c r="G525" s="25">
        <f t="shared" si="33"/>
        <v>-2</v>
      </c>
      <c r="H525" s="15">
        <v>3</v>
      </c>
      <c r="I525" s="17">
        <v>3</v>
      </c>
      <c r="J525" s="25">
        <f t="shared" si="35"/>
        <v>0</v>
      </c>
      <c r="K525" s="15">
        <v>6</v>
      </c>
      <c r="L525" s="17">
        <v>5</v>
      </c>
      <c r="M525" s="25">
        <f t="shared" si="34"/>
        <v>1</v>
      </c>
      <c r="N525" s="15">
        <v>20</v>
      </c>
      <c r="O525" s="17">
        <v>21</v>
      </c>
      <c r="P525" s="44">
        <f t="shared" si="36"/>
        <v>-1</v>
      </c>
    </row>
    <row r="526" spans="1:16" ht="14.1" customHeight="1">
      <c r="A526" s="2">
        <v>250</v>
      </c>
      <c r="B526" s="2" t="str">
        <f>VLOOKUP(A526,Sheet2!$A$1:$B$114,2)</f>
        <v>Craven Co</v>
      </c>
      <c r="C526" s="2">
        <v>2</v>
      </c>
      <c r="D526" s="2" t="str">
        <f>VLOOKUP(C526,Sheet1!$A$1:$B$18,2)</f>
        <v>Principals</v>
      </c>
      <c r="E526" s="15">
        <v>25</v>
      </c>
      <c r="F526" s="17">
        <v>25</v>
      </c>
      <c r="G526" s="25">
        <f t="shared" si="33"/>
        <v>0</v>
      </c>
      <c r="H526" s="15">
        <v>0</v>
      </c>
      <c r="I526" s="17">
        <v>0</v>
      </c>
      <c r="J526" s="25">
        <f t="shared" si="35"/>
        <v>0</v>
      </c>
      <c r="K526" s="15">
        <v>0</v>
      </c>
      <c r="L526" s="17">
        <v>0</v>
      </c>
      <c r="M526" s="25">
        <f t="shared" si="34"/>
        <v>0</v>
      </c>
      <c r="N526" s="15">
        <v>25</v>
      </c>
      <c r="O526" s="17">
        <v>25</v>
      </c>
      <c r="P526" s="44">
        <f t="shared" si="36"/>
        <v>0</v>
      </c>
    </row>
    <row r="527" spans="1:16" ht="14.1" customHeight="1">
      <c r="A527" s="2">
        <v>250</v>
      </c>
      <c r="B527" s="2" t="str">
        <f>VLOOKUP(A527,Sheet2!$A$1:$B$114,2)</f>
        <v>Craven Co</v>
      </c>
      <c r="C527" s="2">
        <v>3</v>
      </c>
      <c r="D527" s="2" t="str">
        <f>VLOOKUP(C527,Sheet1!$A$1:$B$18,2)</f>
        <v>Assistant Principals, Teaching</v>
      </c>
      <c r="E527" s="15">
        <v>0</v>
      </c>
      <c r="F527" s="17">
        <v>0</v>
      </c>
      <c r="G527" s="25">
        <f t="shared" si="33"/>
        <v>0</v>
      </c>
      <c r="H527" s="15">
        <v>0</v>
      </c>
      <c r="I527" s="17">
        <v>0</v>
      </c>
      <c r="J527" s="25">
        <f t="shared" si="35"/>
        <v>0</v>
      </c>
      <c r="K527" s="15">
        <v>0</v>
      </c>
      <c r="L527" s="17">
        <v>0</v>
      </c>
      <c r="M527" s="25">
        <f t="shared" si="34"/>
        <v>0</v>
      </c>
      <c r="N527" s="15">
        <v>0</v>
      </c>
      <c r="O527" s="17">
        <v>0</v>
      </c>
      <c r="P527" s="44">
        <f t="shared" si="36"/>
        <v>0</v>
      </c>
    </row>
    <row r="528" spans="1:16" ht="14.1" customHeight="1">
      <c r="A528" s="2">
        <v>250</v>
      </c>
      <c r="B528" s="2" t="str">
        <f>VLOOKUP(A528,Sheet2!$A$1:$B$114,2)</f>
        <v>Craven Co</v>
      </c>
      <c r="C528" s="2">
        <v>4</v>
      </c>
      <c r="D528" s="2" t="str">
        <f>VLOOKUP(C528,Sheet1!$A$1:$B$18,2)</f>
        <v>Assistant Principals, Non-Teaching</v>
      </c>
      <c r="E528" s="15">
        <v>12</v>
      </c>
      <c r="F528" s="17">
        <v>12</v>
      </c>
      <c r="G528" s="25">
        <f t="shared" si="33"/>
        <v>0</v>
      </c>
      <c r="H528" s="15">
        <v>0</v>
      </c>
      <c r="I528" s="17">
        <v>0</v>
      </c>
      <c r="J528" s="25">
        <f t="shared" si="35"/>
        <v>0</v>
      </c>
      <c r="K528" s="15">
        <v>20</v>
      </c>
      <c r="L528" s="17">
        <v>21</v>
      </c>
      <c r="M528" s="25">
        <f t="shared" si="34"/>
        <v>-1</v>
      </c>
      <c r="N528" s="15">
        <v>32</v>
      </c>
      <c r="O528" s="17">
        <v>33</v>
      </c>
      <c r="P528" s="44">
        <f t="shared" si="36"/>
        <v>-1</v>
      </c>
    </row>
    <row r="529" spans="1:16" ht="14.1" customHeight="1">
      <c r="A529" s="2">
        <v>250</v>
      </c>
      <c r="B529" s="2" t="str">
        <f>VLOOKUP(A529,Sheet2!$A$1:$B$114,2)</f>
        <v>Craven Co</v>
      </c>
      <c r="C529" s="2">
        <v>5</v>
      </c>
      <c r="D529" s="2" t="str">
        <f>VLOOKUP(C529,Sheet1!$A$1:$B$18,2)</f>
        <v>Elementry Teachers</v>
      </c>
      <c r="E529" s="15">
        <v>460</v>
      </c>
      <c r="F529" s="17">
        <v>407</v>
      </c>
      <c r="G529" s="25">
        <f t="shared" si="33"/>
        <v>53</v>
      </c>
      <c r="H529" s="15">
        <v>93</v>
      </c>
      <c r="I529" s="17">
        <v>135</v>
      </c>
      <c r="J529" s="25">
        <f t="shared" si="35"/>
        <v>-42</v>
      </c>
      <c r="K529" s="15">
        <v>2</v>
      </c>
      <c r="L529" s="17">
        <v>26</v>
      </c>
      <c r="M529" s="25">
        <f t="shared" si="34"/>
        <v>-24</v>
      </c>
      <c r="N529" s="15">
        <v>555</v>
      </c>
      <c r="O529" s="17">
        <v>568</v>
      </c>
      <c r="P529" s="44">
        <f t="shared" si="36"/>
        <v>-13</v>
      </c>
    </row>
    <row r="530" spans="1:16" ht="14.1" customHeight="1">
      <c r="A530" s="2">
        <v>250</v>
      </c>
      <c r="B530" s="2" t="str">
        <f>VLOOKUP(A530,Sheet2!$A$1:$B$114,2)</f>
        <v>Craven Co</v>
      </c>
      <c r="C530" s="2">
        <v>6</v>
      </c>
      <c r="D530" s="2" t="str">
        <f>VLOOKUP(C530,Sheet1!$A$1:$B$18,2)</f>
        <v>Secondary Teachers</v>
      </c>
      <c r="E530" s="15">
        <v>248</v>
      </c>
      <c r="F530" s="17">
        <v>225</v>
      </c>
      <c r="G530" s="25">
        <f t="shared" si="33"/>
        <v>23</v>
      </c>
      <c r="H530" s="15">
        <v>20</v>
      </c>
      <c r="I530" s="17">
        <v>34</v>
      </c>
      <c r="J530" s="25">
        <f t="shared" si="35"/>
        <v>-14</v>
      </c>
      <c r="K530" s="15">
        <v>0</v>
      </c>
      <c r="L530" s="17">
        <v>16</v>
      </c>
      <c r="M530" s="25">
        <f t="shared" si="34"/>
        <v>-16</v>
      </c>
      <c r="N530" s="15">
        <v>268</v>
      </c>
      <c r="O530" s="17">
        <v>275</v>
      </c>
      <c r="P530" s="44">
        <f t="shared" si="36"/>
        <v>-7</v>
      </c>
    </row>
    <row r="531" spans="1:16" ht="14.1" customHeight="1">
      <c r="A531" s="2">
        <v>250</v>
      </c>
      <c r="B531" s="2" t="str">
        <f>VLOOKUP(A531,Sheet2!$A$1:$B$114,2)</f>
        <v>Craven Co</v>
      </c>
      <c r="C531" s="2">
        <v>7</v>
      </c>
      <c r="D531" s="2" t="str">
        <f>VLOOKUP(C531,Sheet1!$A$1:$B$18,2)</f>
        <v>Other Teachers</v>
      </c>
      <c r="E531" s="15">
        <v>66</v>
      </c>
      <c r="F531" s="17">
        <v>68</v>
      </c>
      <c r="G531" s="25">
        <f t="shared" si="33"/>
        <v>-2</v>
      </c>
      <c r="H531" s="15">
        <v>18</v>
      </c>
      <c r="I531" s="17">
        <v>26</v>
      </c>
      <c r="J531" s="25">
        <f t="shared" si="35"/>
        <v>-8</v>
      </c>
      <c r="K531" s="15">
        <v>4</v>
      </c>
      <c r="L531" s="17">
        <v>4</v>
      </c>
      <c r="M531" s="25">
        <f t="shared" si="34"/>
        <v>0</v>
      </c>
      <c r="N531" s="15">
        <v>88</v>
      </c>
      <c r="O531" s="17">
        <v>98</v>
      </c>
      <c r="P531" s="44">
        <f t="shared" si="36"/>
        <v>-10</v>
      </c>
    </row>
    <row r="532" spans="1:16" ht="14.1" customHeight="1">
      <c r="A532" s="2">
        <v>250</v>
      </c>
      <c r="B532" s="2" t="str">
        <f>VLOOKUP(A532,Sheet2!$A$1:$B$114,2)</f>
        <v>Craven Co</v>
      </c>
      <c r="C532" s="2">
        <v>8</v>
      </c>
      <c r="D532" s="2" t="str">
        <f>VLOOKUP(C532,Sheet1!$A$1:$B$18,2)</f>
        <v>Guidence Personnel</v>
      </c>
      <c r="E532" s="15">
        <v>37</v>
      </c>
      <c r="F532" s="17">
        <v>36</v>
      </c>
      <c r="G532" s="25">
        <f t="shared" si="33"/>
        <v>1</v>
      </c>
      <c r="H532" s="15">
        <v>0</v>
      </c>
      <c r="I532" s="17">
        <v>0</v>
      </c>
      <c r="J532" s="25">
        <f t="shared" si="35"/>
        <v>0</v>
      </c>
      <c r="K532" s="15">
        <v>0</v>
      </c>
      <c r="L532" s="17">
        <v>1</v>
      </c>
      <c r="M532" s="25">
        <f t="shared" si="34"/>
        <v>-1</v>
      </c>
      <c r="N532" s="15">
        <v>37</v>
      </c>
      <c r="O532" s="17">
        <v>37</v>
      </c>
      <c r="P532" s="44">
        <f t="shared" si="36"/>
        <v>0</v>
      </c>
    </row>
    <row r="533" spans="1:16" ht="14.1" customHeight="1">
      <c r="A533" s="2">
        <v>250</v>
      </c>
      <c r="B533" s="2" t="str">
        <f>VLOOKUP(A533,Sheet2!$A$1:$B$114,2)</f>
        <v>Craven Co</v>
      </c>
      <c r="C533" s="2">
        <v>9</v>
      </c>
      <c r="D533" s="2" t="str">
        <f>VLOOKUP(C533,Sheet1!$A$1:$B$18,2)</f>
        <v>Psychology Personnel</v>
      </c>
      <c r="E533" s="15">
        <v>3</v>
      </c>
      <c r="F533" s="17">
        <v>1</v>
      </c>
      <c r="G533" s="25">
        <f t="shared" si="33"/>
        <v>2</v>
      </c>
      <c r="H533" s="15">
        <v>4</v>
      </c>
      <c r="I533" s="17">
        <v>5</v>
      </c>
      <c r="J533" s="25">
        <f t="shared" si="35"/>
        <v>-1</v>
      </c>
      <c r="K533" s="15">
        <v>0</v>
      </c>
      <c r="L533" s="17">
        <v>0</v>
      </c>
      <c r="M533" s="25">
        <f t="shared" si="34"/>
        <v>0</v>
      </c>
      <c r="N533" s="15">
        <v>7</v>
      </c>
      <c r="O533" s="17">
        <v>6</v>
      </c>
      <c r="P533" s="44">
        <f t="shared" si="36"/>
        <v>1</v>
      </c>
    </row>
    <row r="534" spans="1:16" ht="14.1" customHeight="1">
      <c r="A534" s="2">
        <v>250</v>
      </c>
      <c r="B534" s="2" t="str">
        <f>VLOOKUP(A534,Sheet2!$A$1:$B$114,2)</f>
        <v>Craven Co</v>
      </c>
      <c r="C534" s="2">
        <v>10</v>
      </c>
      <c r="D534" s="2" t="str">
        <f>VLOOKUP(C534,Sheet1!$A$1:$B$18,2)</f>
        <v>Media Cordinators and Audio Visual</v>
      </c>
      <c r="E534" s="15">
        <v>22</v>
      </c>
      <c r="F534" s="17">
        <v>23</v>
      </c>
      <c r="G534" s="25">
        <f t="shared" si="33"/>
        <v>-1</v>
      </c>
      <c r="H534" s="15">
        <v>0</v>
      </c>
      <c r="I534" s="17">
        <v>0</v>
      </c>
      <c r="J534" s="25">
        <f t="shared" si="35"/>
        <v>0</v>
      </c>
      <c r="K534" s="15">
        <v>2</v>
      </c>
      <c r="L534" s="17">
        <v>2</v>
      </c>
      <c r="M534" s="25">
        <f t="shared" si="34"/>
        <v>0</v>
      </c>
      <c r="N534" s="15">
        <v>24</v>
      </c>
      <c r="O534" s="17">
        <v>25</v>
      </c>
      <c r="P534" s="44">
        <f t="shared" si="36"/>
        <v>-1</v>
      </c>
    </row>
    <row r="535" spans="1:16" ht="14.1" customHeight="1">
      <c r="A535" s="2">
        <v>250</v>
      </c>
      <c r="B535" s="2" t="str">
        <f>VLOOKUP(A535,Sheet2!$A$1:$B$114,2)</f>
        <v>Craven Co</v>
      </c>
      <c r="C535" s="2">
        <v>11</v>
      </c>
      <c r="D535" s="2" t="str">
        <f>VLOOKUP(C535,Sheet1!$A$1:$B$18,2)</f>
        <v>Consultants and Supervisors of Instructions</v>
      </c>
      <c r="E535" s="15">
        <v>0</v>
      </c>
      <c r="F535" s="17">
        <v>0</v>
      </c>
      <c r="G535" s="25">
        <f t="shared" si="33"/>
        <v>0</v>
      </c>
      <c r="H535" s="15">
        <v>4</v>
      </c>
      <c r="I535" s="17">
        <v>5</v>
      </c>
      <c r="J535" s="25">
        <f t="shared" si="35"/>
        <v>-1</v>
      </c>
      <c r="K535" s="15">
        <v>0</v>
      </c>
      <c r="L535" s="17">
        <v>1</v>
      </c>
      <c r="M535" s="25">
        <f t="shared" si="34"/>
        <v>-1</v>
      </c>
      <c r="N535" s="15">
        <v>4</v>
      </c>
      <c r="O535" s="17">
        <v>6</v>
      </c>
      <c r="P535" s="44">
        <f t="shared" si="36"/>
        <v>-2</v>
      </c>
    </row>
    <row r="536" spans="1:16" ht="14.1" customHeight="1">
      <c r="A536" s="2">
        <v>250</v>
      </c>
      <c r="B536" s="2" t="str">
        <f>VLOOKUP(A536,Sheet2!$A$1:$B$114,2)</f>
        <v>Craven Co</v>
      </c>
      <c r="C536" s="2">
        <v>12</v>
      </c>
      <c r="D536" s="2" t="str">
        <f>VLOOKUP(C536,Sheet1!$A$1:$B$18,2)</f>
        <v>Other Professional Staff</v>
      </c>
      <c r="E536" s="15">
        <v>21</v>
      </c>
      <c r="F536" s="17">
        <v>19</v>
      </c>
      <c r="G536" s="25">
        <f t="shared" si="33"/>
        <v>2</v>
      </c>
      <c r="H536" s="15">
        <v>0</v>
      </c>
      <c r="I536" s="17">
        <v>2</v>
      </c>
      <c r="J536" s="25">
        <f t="shared" si="35"/>
        <v>-2</v>
      </c>
      <c r="K536" s="15">
        <v>13</v>
      </c>
      <c r="L536" s="17">
        <v>12</v>
      </c>
      <c r="M536" s="25">
        <f t="shared" si="34"/>
        <v>1</v>
      </c>
      <c r="N536" s="15">
        <v>34</v>
      </c>
      <c r="O536" s="17">
        <v>33</v>
      </c>
      <c r="P536" s="44">
        <f t="shared" si="36"/>
        <v>1</v>
      </c>
    </row>
    <row r="537" spans="1:16" ht="14.1" customHeight="1">
      <c r="A537" s="2">
        <v>250</v>
      </c>
      <c r="B537" s="2" t="str">
        <f>VLOOKUP(A537,Sheet2!$A$1:$B$114,2)</f>
        <v>Craven Co</v>
      </c>
      <c r="C537" s="2">
        <v>13</v>
      </c>
      <c r="D537" s="2" t="str">
        <f>VLOOKUP(C537,Sheet1!$A$1:$B$18,2)</f>
        <v>Teacher Assistants</v>
      </c>
      <c r="E537" s="15">
        <v>200</v>
      </c>
      <c r="F537" s="17">
        <v>205</v>
      </c>
      <c r="G537" s="25">
        <f t="shared" si="33"/>
        <v>-5</v>
      </c>
      <c r="H537" s="15">
        <v>35</v>
      </c>
      <c r="I537" s="17">
        <v>41</v>
      </c>
      <c r="J537" s="25">
        <f t="shared" si="35"/>
        <v>-6</v>
      </c>
      <c r="K537" s="15">
        <v>44</v>
      </c>
      <c r="L537" s="17">
        <v>51</v>
      </c>
      <c r="M537" s="25">
        <f t="shared" si="34"/>
        <v>-7</v>
      </c>
      <c r="N537" s="15">
        <v>279</v>
      </c>
      <c r="O537" s="17">
        <v>297</v>
      </c>
      <c r="P537" s="44">
        <f t="shared" si="36"/>
        <v>-18</v>
      </c>
    </row>
    <row r="538" spans="1:16" ht="14.1" customHeight="1">
      <c r="A538" s="2">
        <v>250</v>
      </c>
      <c r="B538" s="2" t="str">
        <f>VLOOKUP(A538,Sheet2!$A$1:$B$114,2)</f>
        <v>Craven Co</v>
      </c>
      <c r="C538" s="2">
        <v>14</v>
      </c>
      <c r="D538" s="2" t="str">
        <f>VLOOKUP(C538,Sheet1!$A$1:$B$18,2)</f>
        <v>Technicians</v>
      </c>
      <c r="E538" s="15">
        <v>3</v>
      </c>
      <c r="F538" s="17">
        <v>3</v>
      </c>
      <c r="G538" s="25">
        <f t="shared" si="33"/>
        <v>0</v>
      </c>
      <c r="H538" s="15">
        <v>0</v>
      </c>
      <c r="I538" s="17">
        <v>0</v>
      </c>
      <c r="J538" s="25">
        <f t="shared" si="35"/>
        <v>0</v>
      </c>
      <c r="K538" s="15">
        <v>11</v>
      </c>
      <c r="L538" s="17">
        <v>11</v>
      </c>
      <c r="M538" s="25">
        <f t="shared" si="34"/>
        <v>0</v>
      </c>
      <c r="N538" s="15">
        <v>14</v>
      </c>
      <c r="O538" s="17">
        <v>14</v>
      </c>
      <c r="P538" s="44">
        <f t="shared" si="36"/>
        <v>0</v>
      </c>
    </row>
    <row r="539" spans="1:16" ht="14.1" customHeight="1">
      <c r="A539" s="2">
        <v>250</v>
      </c>
      <c r="B539" s="2" t="str">
        <f>VLOOKUP(A539,Sheet2!$A$1:$B$114,2)</f>
        <v>Craven Co</v>
      </c>
      <c r="C539" s="2">
        <v>15</v>
      </c>
      <c r="D539" s="2" t="str">
        <f>VLOOKUP(C539,Sheet1!$A$1:$B$18,2)</f>
        <v>Clerks/Secretaries</v>
      </c>
      <c r="E539" s="15">
        <v>86</v>
      </c>
      <c r="F539" s="17">
        <v>88</v>
      </c>
      <c r="G539" s="25">
        <f t="shared" si="33"/>
        <v>-2</v>
      </c>
      <c r="H539" s="15">
        <v>4</v>
      </c>
      <c r="I539" s="17">
        <v>6</v>
      </c>
      <c r="J539" s="25">
        <f t="shared" si="35"/>
        <v>-2</v>
      </c>
      <c r="K539" s="15">
        <v>11</v>
      </c>
      <c r="L539" s="17">
        <v>10</v>
      </c>
      <c r="M539" s="25">
        <f t="shared" si="34"/>
        <v>1</v>
      </c>
      <c r="N539" s="15">
        <v>101</v>
      </c>
      <c r="O539" s="17">
        <v>104</v>
      </c>
      <c r="P539" s="44">
        <f t="shared" si="36"/>
        <v>-3</v>
      </c>
    </row>
    <row r="540" spans="1:16" ht="14.1" customHeight="1">
      <c r="A540" s="2">
        <v>250</v>
      </c>
      <c r="B540" s="2" t="str">
        <f>VLOOKUP(A540,Sheet2!$A$1:$B$114,2)</f>
        <v>Craven Co</v>
      </c>
      <c r="C540" s="2">
        <v>16</v>
      </c>
      <c r="D540" s="2" t="str">
        <f>VLOOKUP(C540,Sheet1!$A$1:$B$18,2)</f>
        <v>Service Workers</v>
      </c>
      <c r="E540" s="15">
        <v>28</v>
      </c>
      <c r="F540" s="17">
        <v>28</v>
      </c>
      <c r="G540" s="25">
        <f t="shared" si="33"/>
        <v>0</v>
      </c>
      <c r="H540" s="15">
        <v>0</v>
      </c>
      <c r="I540" s="17">
        <v>0</v>
      </c>
      <c r="J540" s="25">
        <f t="shared" si="35"/>
        <v>0</v>
      </c>
      <c r="K540" s="15">
        <v>74</v>
      </c>
      <c r="L540" s="17">
        <v>80</v>
      </c>
      <c r="M540" s="25">
        <f t="shared" si="34"/>
        <v>-6</v>
      </c>
      <c r="N540" s="15">
        <v>102</v>
      </c>
      <c r="O540" s="17">
        <v>108</v>
      </c>
      <c r="P540" s="44">
        <f t="shared" si="36"/>
        <v>-6</v>
      </c>
    </row>
    <row r="541" spans="1:16" ht="17.100000000000001" customHeight="1">
      <c r="A541" s="2">
        <v>250</v>
      </c>
      <c r="B541" s="2" t="str">
        <f>VLOOKUP(A541,Sheet2!$A$1:$B$114,2)</f>
        <v>Craven Co</v>
      </c>
      <c r="C541" s="2">
        <v>17</v>
      </c>
      <c r="D541" s="2" t="str">
        <f>VLOOKUP(C541,Sheet1!$A$1:$B$18,2)</f>
        <v>Skilled Crafts</v>
      </c>
      <c r="E541" s="15">
        <v>12</v>
      </c>
      <c r="F541" s="17">
        <v>13</v>
      </c>
      <c r="G541" s="25">
        <f t="shared" si="33"/>
        <v>-1</v>
      </c>
      <c r="H541" s="15">
        <v>0</v>
      </c>
      <c r="I541" s="17">
        <v>0</v>
      </c>
      <c r="J541" s="25">
        <f t="shared" si="35"/>
        <v>0</v>
      </c>
      <c r="K541" s="15">
        <v>42</v>
      </c>
      <c r="L541" s="17">
        <v>38</v>
      </c>
      <c r="M541" s="25">
        <f t="shared" si="34"/>
        <v>4</v>
      </c>
      <c r="N541" s="15">
        <v>54</v>
      </c>
      <c r="O541" s="17">
        <v>51</v>
      </c>
      <c r="P541" s="44">
        <f t="shared" si="36"/>
        <v>3</v>
      </c>
    </row>
    <row r="542" spans="1:16" ht="17.100000000000001" customHeight="1">
      <c r="A542" s="2">
        <v>250</v>
      </c>
      <c r="B542" s="2" t="str">
        <f>VLOOKUP(A542,Sheet2!$A$1:$B$114,2)</f>
        <v>Craven Co</v>
      </c>
      <c r="C542" s="2">
        <v>18</v>
      </c>
      <c r="D542" s="2" t="str">
        <f>VLOOKUP(C542,Sheet1!$A$1:$B$18,2)</f>
        <v>Laborers Unskilled</v>
      </c>
      <c r="E542" s="15">
        <v>1</v>
      </c>
      <c r="F542" s="17">
        <v>1</v>
      </c>
      <c r="G542" s="25">
        <f t="shared" si="33"/>
        <v>0</v>
      </c>
      <c r="H542" s="15">
        <v>0</v>
      </c>
      <c r="I542" s="17">
        <v>0</v>
      </c>
      <c r="J542" s="25">
        <f t="shared" si="35"/>
        <v>0</v>
      </c>
      <c r="K542" s="15">
        <v>0</v>
      </c>
      <c r="L542" s="17">
        <v>0</v>
      </c>
      <c r="M542" s="25">
        <f t="shared" si="34"/>
        <v>0</v>
      </c>
      <c r="N542" s="15">
        <v>1</v>
      </c>
      <c r="O542" s="17">
        <v>1</v>
      </c>
      <c r="P542" s="44">
        <f t="shared" si="36"/>
        <v>0</v>
      </c>
    </row>
    <row r="543" spans="1:16" ht="14.1" customHeight="1">
      <c r="A543" s="2">
        <v>260</v>
      </c>
      <c r="B543" s="2" t="str">
        <f>VLOOKUP(A543,Sheet2!$A$1:$B$114,2)</f>
        <v>Cumberland Co</v>
      </c>
      <c r="C543" s="2">
        <v>1</v>
      </c>
      <c r="D543" s="2" t="str">
        <f>VLOOKUP(C543,Sheet1!$A$1:$B$18,2)</f>
        <v>Officials, Administrators, Managers</v>
      </c>
      <c r="E543" s="15">
        <v>9</v>
      </c>
      <c r="F543" s="17">
        <v>9</v>
      </c>
      <c r="G543" s="25">
        <f t="shared" si="33"/>
        <v>0</v>
      </c>
      <c r="H543" s="15">
        <v>0</v>
      </c>
      <c r="I543" s="17">
        <v>0</v>
      </c>
      <c r="J543" s="25">
        <f t="shared" si="35"/>
        <v>0</v>
      </c>
      <c r="K543" s="15">
        <v>0</v>
      </c>
      <c r="L543" s="17">
        <v>0</v>
      </c>
      <c r="M543" s="25">
        <f t="shared" si="34"/>
        <v>0</v>
      </c>
      <c r="N543" s="15">
        <v>9</v>
      </c>
      <c r="O543" s="17">
        <v>9</v>
      </c>
      <c r="P543" s="44">
        <f t="shared" si="36"/>
        <v>0</v>
      </c>
    </row>
    <row r="544" spans="1:16" ht="14.1" customHeight="1">
      <c r="A544" s="2">
        <v>260</v>
      </c>
      <c r="B544" s="2" t="str">
        <f>VLOOKUP(A544,Sheet2!$A$1:$B$114,2)</f>
        <v>Cumberland Co</v>
      </c>
      <c r="C544" s="2">
        <v>2</v>
      </c>
      <c r="D544" s="2" t="str">
        <f>VLOOKUP(C544,Sheet1!$A$1:$B$18,2)</f>
        <v>Principals</v>
      </c>
      <c r="E544" s="15">
        <v>71</v>
      </c>
      <c r="F544" s="17">
        <v>32</v>
      </c>
      <c r="G544" s="25">
        <f t="shared" si="33"/>
        <v>39</v>
      </c>
      <c r="H544" s="15">
        <v>0</v>
      </c>
      <c r="I544" s="17">
        <v>0</v>
      </c>
      <c r="J544" s="25">
        <f t="shared" si="35"/>
        <v>0</v>
      </c>
      <c r="K544" s="15">
        <v>12</v>
      </c>
      <c r="L544" s="17">
        <v>53</v>
      </c>
      <c r="M544" s="25">
        <f t="shared" si="34"/>
        <v>-41</v>
      </c>
      <c r="N544" s="15">
        <v>83</v>
      </c>
      <c r="O544" s="17">
        <v>85</v>
      </c>
      <c r="P544" s="44">
        <f t="shared" si="36"/>
        <v>-2</v>
      </c>
    </row>
    <row r="545" spans="1:16" ht="14.1" customHeight="1">
      <c r="A545" s="2">
        <v>260</v>
      </c>
      <c r="B545" s="2" t="str">
        <f>VLOOKUP(A545,Sheet2!$A$1:$B$114,2)</f>
        <v>Cumberland Co</v>
      </c>
      <c r="C545" s="2">
        <v>3</v>
      </c>
      <c r="D545" s="2" t="str">
        <f>VLOOKUP(C545,Sheet1!$A$1:$B$18,2)</f>
        <v>Assistant Principals, Teaching</v>
      </c>
      <c r="E545" s="15">
        <v>3</v>
      </c>
      <c r="F545" s="17">
        <v>3</v>
      </c>
      <c r="G545" s="25">
        <f t="shared" si="33"/>
        <v>0</v>
      </c>
      <c r="H545" s="15">
        <v>1</v>
      </c>
      <c r="I545" s="17">
        <v>0</v>
      </c>
      <c r="J545" s="25">
        <f t="shared" si="35"/>
        <v>1</v>
      </c>
      <c r="K545" s="15">
        <v>2</v>
      </c>
      <c r="L545" s="17">
        <v>7</v>
      </c>
      <c r="M545" s="25">
        <f t="shared" si="34"/>
        <v>-5</v>
      </c>
      <c r="N545" s="15">
        <v>6</v>
      </c>
      <c r="O545" s="17">
        <v>10</v>
      </c>
      <c r="P545" s="44">
        <f t="shared" si="36"/>
        <v>-4</v>
      </c>
    </row>
    <row r="546" spans="1:16" ht="14.1" customHeight="1">
      <c r="A546" s="2">
        <v>260</v>
      </c>
      <c r="B546" s="2" t="str">
        <f>VLOOKUP(A546,Sheet2!$A$1:$B$114,2)</f>
        <v>Cumberland Co</v>
      </c>
      <c r="C546" s="2">
        <v>4</v>
      </c>
      <c r="D546" s="2" t="str">
        <f>VLOOKUP(C546,Sheet1!$A$1:$B$18,2)</f>
        <v>Assistant Principals, Non-Teaching</v>
      </c>
      <c r="E546" s="15">
        <v>48</v>
      </c>
      <c r="F546" s="17">
        <v>51</v>
      </c>
      <c r="G546" s="25">
        <f t="shared" si="33"/>
        <v>-3</v>
      </c>
      <c r="H546" s="15">
        <v>54</v>
      </c>
      <c r="I546" s="17">
        <v>0</v>
      </c>
      <c r="J546" s="25">
        <f t="shared" si="35"/>
        <v>54</v>
      </c>
      <c r="K546" s="15">
        <v>12</v>
      </c>
      <c r="L546" s="17">
        <v>59</v>
      </c>
      <c r="M546" s="25">
        <f t="shared" si="34"/>
        <v>-47</v>
      </c>
      <c r="N546" s="15">
        <v>114</v>
      </c>
      <c r="O546" s="17">
        <v>110</v>
      </c>
      <c r="P546" s="44">
        <f t="shared" si="36"/>
        <v>4</v>
      </c>
    </row>
    <row r="547" spans="1:16" ht="14.1" customHeight="1">
      <c r="A547" s="2">
        <v>260</v>
      </c>
      <c r="B547" s="2" t="str">
        <f>VLOOKUP(A547,Sheet2!$A$1:$B$114,2)</f>
        <v>Cumberland Co</v>
      </c>
      <c r="C547" s="2">
        <v>5</v>
      </c>
      <c r="D547" s="2" t="str">
        <f>VLOOKUP(C547,Sheet1!$A$1:$B$18,2)</f>
        <v>Elementry Teachers</v>
      </c>
      <c r="E547" s="15">
        <v>1739</v>
      </c>
      <c r="F547" s="17">
        <v>1345</v>
      </c>
      <c r="G547" s="25">
        <f t="shared" si="33"/>
        <v>394</v>
      </c>
      <c r="H547" s="15">
        <v>120</v>
      </c>
      <c r="I547" s="17">
        <v>277</v>
      </c>
      <c r="J547" s="25">
        <f t="shared" si="35"/>
        <v>-157</v>
      </c>
      <c r="K547" s="15">
        <v>7</v>
      </c>
      <c r="L547" s="17">
        <v>225</v>
      </c>
      <c r="M547" s="25">
        <f t="shared" si="34"/>
        <v>-218</v>
      </c>
      <c r="N547" s="15">
        <v>1866</v>
      </c>
      <c r="O547" s="17">
        <v>1847</v>
      </c>
      <c r="P547" s="44">
        <f t="shared" si="36"/>
        <v>19</v>
      </c>
    </row>
    <row r="548" spans="1:16" ht="14.1" customHeight="1">
      <c r="A548" s="2">
        <v>260</v>
      </c>
      <c r="B548" s="2" t="str">
        <f>VLOOKUP(A548,Sheet2!$A$1:$B$114,2)</f>
        <v>Cumberland Co</v>
      </c>
      <c r="C548" s="2">
        <v>6</v>
      </c>
      <c r="D548" s="2" t="str">
        <f>VLOOKUP(C548,Sheet1!$A$1:$B$18,2)</f>
        <v>Secondary Teachers</v>
      </c>
      <c r="E548" s="15">
        <v>615</v>
      </c>
      <c r="F548" s="17">
        <v>487</v>
      </c>
      <c r="G548" s="25">
        <f t="shared" si="33"/>
        <v>128</v>
      </c>
      <c r="H548" s="15">
        <v>33</v>
      </c>
      <c r="I548" s="17">
        <v>81</v>
      </c>
      <c r="J548" s="25">
        <f t="shared" si="35"/>
        <v>-48</v>
      </c>
      <c r="K548" s="15">
        <v>4</v>
      </c>
      <c r="L548" s="17">
        <v>86</v>
      </c>
      <c r="M548" s="25">
        <f t="shared" si="34"/>
        <v>-82</v>
      </c>
      <c r="N548" s="15">
        <v>652</v>
      </c>
      <c r="O548" s="17">
        <v>654</v>
      </c>
      <c r="P548" s="44">
        <f t="shared" si="36"/>
        <v>-2</v>
      </c>
    </row>
    <row r="549" spans="1:16" ht="14.1" customHeight="1">
      <c r="A549" s="2">
        <v>260</v>
      </c>
      <c r="B549" s="2" t="str">
        <f>VLOOKUP(A549,Sheet2!$A$1:$B$114,2)</f>
        <v>Cumberland Co</v>
      </c>
      <c r="C549" s="2">
        <v>7</v>
      </c>
      <c r="D549" s="2" t="str">
        <f>VLOOKUP(C549,Sheet1!$A$1:$B$18,2)</f>
        <v>Other Teachers</v>
      </c>
      <c r="E549" s="15">
        <v>581</v>
      </c>
      <c r="F549" s="17">
        <v>607</v>
      </c>
      <c r="G549" s="25">
        <f t="shared" si="33"/>
        <v>-26</v>
      </c>
      <c r="H549" s="15">
        <v>357</v>
      </c>
      <c r="I549" s="17">
        <v>409</v>
      </c>
      <c r="J549" s="25">
        <f t="shared" si="35"/>
        <v>-52</v>
      </c>
      <c r="K549" s="15">
        <v>14</v>
      </c>
      <c r="L549" s="17">
        <v>16</v>
      </c>
      <c r="M549" s="25">
        <f t="shared" si="34"/>
        <v>-2</v>
      </c>
      <c r="N549" s="15">
        <v>952</v>
      </c>
      <c r="O549" s="17">
        <v>1032</v>
      </c>
      <c r="P549" s="44">
        <f t="shared" si="36"/>
        <v>-80</v>
      </c>
    </row>
    <row r="550" spans="1:16" ht="14.1" customHeight="1">
      <c r="A550" s="2">
        <v>260</v>
      </c>
      <c r="B550" s="2" t="str">
        <f>VLOOKUP(A550,Sheet2!$A$1:$B$114,2)</f>
        <v>Cumberland Co</v>
      </c>
      <c r="C550" s="2">
        <v>8</v>
      </c>
      <c r="D550" s="2" t="str">
        <f>VLOOKUP(C550,Sheet1!$A$1:$B$18,2)</f>
        <v>Guidence Personnel</v>
      </c>
      <c r="E550" s="15">
        <v>134</v>
      </c>
      <c r="F550" s="17">
        <v>114</v>
      </c>
      <c r="G550" s="25">
        <f t="shared" si="33"/>
        <v>20</v>
      </c>
      <c r="H550" s="15">
        <v>0</v>
      </c>
      <c r="I550" s="17">
        <v>0</v>
      </c>
      <c r="J550" s="25">
        <f t="shared" si="35"/>
        <v>0</v>
      </c>
      <c r="K550" s="15">
        <v>1</v>
      </c>
      <c r="L550" s="17">
        <v>20</v>
      </c>
      <c r="M550" s="25">
        <f t="shared" si="34"/>
        <v>-19</v>
      </c>
      <c r="N550" s="15">
        <v>135</v>
      </c>
      <c r="O550" s="17">
        <v>134</v>
      </c>
      <c r="P550" s="44">
        <f t="shared" si="36"/>
        <v>1</v>
      </c>
    </row>
    <row r="551" spans="1:16" ht="14.1" customHeight="1">
      <c r="A551" s="2">
        <v>260</v>
      </c>
      <c r="B551" s="2" t="str">
        <f>VLOOKUP(A551,Sheet2!$A$1:$B$114,2)</f>
        <v>Cumberland Co</v>
      </c>
      <c r="C551" s="2">
        <v>9</v>
      </c>
      <c r="D551" s="2" t="str">
        <f>VLOOKUP(C551,Sheet1!$A$1:$B$18,2)</f>
        <v>Psychology Personnel</v>
      </c>
      <c r="E551" s="15">
        <v>25</v>
      </c>
      <c r="F551" s="17">
        <v>27</v>
      </c>
      <c r="G551" s="25">
        <f t="shared" si="33"/>
        <v>-2</v>
      </c>
      <c r="H551" s="15">
        <v>0</v>
      </c>
      <c r="I551" s="17">
        <v>0</v>
      </c>
      <c r="J551" s="25">
        <f t="shared" si="35"/>
        <v>0</v>
      </c>
      <c r="K551" s="15">
        <v>5</v>
      </c>
      <c r="L551" s="17">
        <v>6</v>
      </c>
      <c r="M551" s="25">
        <f t="shared" si="34"/>
        <v>-1</v>
      </c>
      <c r="N551" s="15">
        <v>30</v>
      </c>
      <c r="O551" s="17">
        <v>33</v>
      </c>
      <c r="P551" s="44">
        <f t="shared" si="36"/>
        <v>-3</v>
      </c>
    </row>
    <row r="552" spans="1:16" ht="14.1" customHeight="1">
      <c r="A552" s="2">
        <v>260</v>
      </c>
      <c r="B552" s="2" t="str">
        <f>VLOOKUP(A552,Sheet2!$A$1:$B$114,2)</f>
        <v>Cumberland Co</v>
      </c>
      <c r="C552" s="2">
        <v>10</v>
      </c>
      <c r="D552" s="2" t="str">
        <f>VLOOKUP(C552,Sheet1!$A$1:$B$18,2)</f>
        <v>Media Cordinators and Audio Visual</v>
      </c>
      <c r="E552" s="15">
        <v>83</v>
      </c>
      <c r="F552" s="17">
        <v>84</v>
      </c>
      <c r="G552" s="25">
        <f t="shared" si="33"/>
        <v>-1</v>
      </c>
      <c r="H552" s="15">
        <v>0</v>
      </c>
      <c r="I552" s="17">
        <v>0</v>
      </c>
      <c r="J552" s="25">
        <f t="shared" si="35"/>
        <v>0</v>
      </c>
      <c r="K552" s="15">
        <v>2</v>
      </c>
      <c r="L552" s="17">
        <v>12</v>
      </c>
      <c r="M552" s="25">
        <f t="shared" si="34"/>
        <v>-10</v>
      </c>
      <c r="N552" s="15">
        <v>85</v>
      </c>
      <c r="O552" s="17">
        <v>96</v>
      </c>
      <c r="P552" s="44">
        <f t="shared" si="36"/>
        <v>-11</v>
      </c>
    </row>
    <row r="553" spans="1:16" ht="14.1" customHeight="1">
      <c r="A553" s="2">
        <v>260</v>
      </c>
      <c r="B553" s="2" t="str">
        <f>VLOOKUP(A553,Sheet2!$A$1:$B$114,2)</f>
        <v>Cumberland Co</v>
      </c>
      <c r="C553" s="2">
        <v>11</v>
      </c>
      <c r="D553" s="2" t="str">
        <f>VLOOKUP(C553,Sheet1!$A$1:$B$18,2)</f>
        <v>Consultants and Supervisors of Instructions</v>
      </c>
      <c r="E553" s="15">
        <v>14</v>
      </c>
      <c r="F553" s="17">
        <v>11</v>
      </c>
      <c r="G553" s="25">
        <f t="shared" si="33"/>
        <v>3</v>
      </c>
      <c r="H553" s="15">
        <v>8</v>
      </c>
      <c r="I553" s="17">
        <v>13</v>
      </c>
      <c r="J553" s="25">
        <f t="shared" si="35"/>
        <v>-5</v>
      </c>
      <c r="K553" s="15">
        <v>30</v>
      </c>
      <c r="L553" s="17">
        <v>28</v>
      </c>
      <c r="M553" s="25">
        <f t="shared" si="34"/>
        <v>2</v>
      </c>
      <c r="N553" s="15">
        <v>52</v>
      </c>
      <c r="O553" s="17">
        <v>52</v>
      </c>
      <c r="P553" s="44">
        <f t="shared" si="36"/>
        <v>0</v>
      </c>
    </row>
    <row r="554" spans="1:16" ht="14.1" customHeight="1">
      <c r="A554" s="2">
        <v>260</v>
      </c>
      <c r="B554" s="2" t="str">
        <f>VLOOKUP(A554,Sheet2!$A$1:$B$114,2)</f>
        <v>Cumberland Co</v>
      </c>
      <c r="C554" s="2">
        <v>12</v>
      </c>
      <c r="D554" s="2" t="str">
        <f>VLOOKUP(C554,Sheet1!$A$1:$B$18,2)</f>
        <v>Other Professional Staff</v>
      </c>
      <c r="E554" s="15">
        <v>173</v>
      </c>
      <c r="F554" s="17">
        <v>167</v>
      </c>
      <c r="G554" s="25">
        <f t="shared" si="33"/>
        <v>6</v>
      </c>
      <c r="H554" s="15">
        <v>6</v>
      </c>
      <c r="I554" s="17">
        <v>4</v>
      </c>
      <c r="J554" s="25">
        <f t="shared" si="35"/>
        <v>2</v>
      </c>
      <c r="K554" s="15">
        <v>17</v>
      </c>
      <c r="L554" s="17">
        <v>27</v>
      </c>
      <c r="M554" s="25">
        <f t="shared" si="34"/>
        <v>-10</v>
      </c>
      <c r="N554" s="15">
        <v>196</v>
      </c>
      <c r="O554" s="17">
        <v>198</v>
      </c>
      <c r="P554" s="44">
        <f t="shared" si="36"/>
        <v>-2</v>
      </c>
    </row>
    <row r="555" spans="1:16" ht="14.1" customHeight="1">
      <c r="A555" s="2">
        <v>260</v>
      </c>
      <c r="B555" s="2" t="str">
        <f>VLOOKUP(A555,Sheet2!$A$1:$B$114,2)</f>
        <v>Cumberland Co</v>
      </c>
      <c r="C555" s="2">
        <v>13</v>
      </c>
      <c r="D555" s="2" t="str">
        <f>VLOOKUP(C555,Sheet1!$A$1:$B$18,2)</f>
        <v>Teacher Assistants</v>
      </c>
      <c r="E555" s="15">
        <v>633</v>
      </c>
      <c r="F555" s="17">
        <v>752</v>
      </c>
      <c r="G555" s="25">
        <f t="shared" si="33"/>
        <v>-119</v>
      </c>
      <c r="H555" s="15">
        <v>198</v>
      </c>
      <c r="I555" s="17">
        <v>251</v>
      </c>
      <c r="J555" s="25">
        <f t="shared" si="35"/>
        <v>-53</v>
      </c>
      <c r="K555" s="15">
        <v>60</v>
      </c>
      <c r="L555" s="17">
        <v>33</v>
      </c>
      <c r="M555" s="25">
        <f t="shared" si="34"/>
        <v>27</v>
      </c>
      <c r="N555" s="15">
        <v>891</v>
      </c>
      <c r="O555" s="17">
        <v>1036</v>
      </c>
      <c r="P555" s="44">
        <f t="shared" si="36"/>
        <v>-145</v>
      </c>
    </row>
    <row r="556" spans="1:16" ht="14.1" customHeight="1">
      <c r="A556" s="2">
        <v>260</v>
      </c>
      <c r="B556" s="2" t="str">
        <f>VLOOKUP(A556,Sheet2!$A$1:$B$114,2)</f>
        <v>Cumberland Co</v>
      </c>
      <c r="C556" s="2">
        <v>14</v>
      </c>
      <c r="D556" s="2" t="str">
        <f>VLOOKUP(C556,Sheet1!$A$1:$B$18,2)</f>
        <v>Technicians</v>
      </c>
      <c r="E556" s="15">
        <v>0</v>
      </c>
      <c r="F556" s="17">
        <v>31</v>
      </c>
      <c r="G556" s="25">
        <f t="shared" si="33"/>
        <v>-31</v>
      </c>
      <c r="H556" s="15">
        <v>0</v>
      </c>
      <c r="I556" s="17">
        <v>0</v>
      </c>
      <c r="J556" s="25">
        <f t="shared" si="35"/>
        <v>0</v>
      </c>
      <c r="K556" s="15">
        <v>24</v>
      </c>
      <c r="L556" s="17">
        <v>24</v>
      </c>
      <c r="M556" s="25">
        <f t="shared" si="34"/>
        <v>0</v>
      </c>
      <c r="N556" s="15">
        <v>24</v>
      </c>
      <c r="O556" s="17">
        <v>55</v>
      </c>
      <c r="P556" s="44">
        <f t="shared" si="36"/>
        <v>-31</v>
      </c>
    </row>
    <row r="557" spans="1:16" ht="14.1" customHeight="1">
      <c r="A557" s="2">
        <v>260</v>
      </c>
      <c r="B557" s="2" t="str">
        <f>VLOOKUP(A557,Sheet2!$A$1:$B$114,2)</f>
        <v>Cumberland Co</v>
      </c>
      <c r="C557" s="2">
        <v>15</v>
      </c>
      <c r="D557" s="2" t="str">
        <f>VLOOKUP(C557,Sheet1!$A$1:$B$18,2)</f>
        <v>Clerks/Secretaries</v>
      </c>
      <c r="E557" s="15">
        <v>4</v>
      </c>
      <c r="F557" s="17">
        <v>302</v>
      </c>
      <c r="G557" s="25">
        <f t="shared" si="33"/>
        <v>-298</v>
      </c>
      <c r="H557" s="15">
        <v>8</v>
      </c>
      <c r="I557" s="17">
        <v>11</v>
      </c>
      <c r="J557" s="25">
        <f t="shared" si="35"/>
        <v>-3</v>
      </c>
      <c r="K557" s="15">
        <v>423</v>
      </c>
      <c r="L557" s="17">
        <v>137</v>
      </c>
      <c r="M557" s="25">
        <f t="shared" si="34"/>
        <v>286</v>
      </c>
      <c r="N557" s="15">
        <v>435</v>
      </c>
      <c r="O557" s="17">
        <v>450</v>
      </c>
      <c r="P557" s="44">
        <f t="shared" si="36"/>
        <v>-15</v>
      </c>
    </row>
    <row r="558" spans="1:16" ht="14.1" customHeight="1">
      <c r="A558" s="2">
        <v>260</v>
      </c>
      <c r="B558" s="2" t="str">
        <f>VLOOKUP(A558,Sheet2!$A$1:$B$114,2)</f>
        <v>Cumberland Co</v>
      </c>
      <c r="C558" s="2">
        <v>16</v>
      </c>
      <c r="D558" s="2" t="str">
        <f>VLOOKUP(C558,Sheet1!$A$1:$B$18,2)</f>
        <v>Service Workers</v>
      </c>
      <c r="E558" s="15">
        <v>519</v>
      </c>
      <c r="F558" s="17">
        <v>525</v>
      </c>
      <c r="G558" s="25">
        <f t="shared" si="33"/>
        <v>-6</v>
      </c>
      <c r="H558" s="15">
        <v>0</v>
      </c>
      <c r="I558" s="17">
        <v>0</v>
      </c>
      <c r="J558" s="25">
        <f t="shared" si="35"/>
        <v>0</v>
      </c>
      <c r="K558" s="15">
        <v>209</v>
      </c>
      <c r="L558" s="17">
        <v>204</v>
      </c>
      <c r="M558" s="25">
        <f t="shared" si="34"/>
        <v>5</v>
      </c>
      <c r="N558" s="15">
        <v>728</v>
      </c>
      <c r="O558" s="17">
        <v>729</v>
      </c>
      <c r="P558" s="44">
        <f t="shared" si="36"/>
        <v>-1</v>
      </c>
    </row>
    <row r="559" spans="1:16" ht="14.1" customHeight="1">
      <c r="A559" s="2">
        <v>260</v>
      </c>
      <c r="B559" s="2" t="str">
        <f>VLOOKUP(A559,Sheet2!$A$1:$B$114,2)</f>
        <v>Cumberland Co</v>
      </c>
      <c r="C559" s="2">
        <v>17</v>
      </c>
      <c r="D559" s="2" t="str">
        <f>VLOOKUP(C559,Sheet1!$A$1:$B$18,2)</f>
        <v>Skilled Crafts</v>
      </c>
      <c r="E559" s="15">
        <v>51</v>
      </c>
      <c r="F559" s="17">
        <v>51</v>
      </c>
      <c r="G559" s="25">
        <f t="shared" si="33"/>
        <v>0</v>
      </c>
      <c r="H559" s="15">
        <v>0</v>
      </c>
      <c r="I559" s="17">
        <v>0</v>
      </c>
      <c r="J559" s="25">
        <f t="shared" si="35"/>
        <v>0</v>
      </c>
      <c r="K559" s="15">
        <v>132</v>
      </c>
      <c r="L559" s="17">
        <v>137</v>
      </c>
      <c r="M559" s="25">
        <f t="shared" si="34"/>
        <v>-5</v>
      </c>
      <c r="N559" s="15">
        <v>183</v>
      </c>
      <c r="O559" s="17">
        <v>188</v>
      </c>
      <c r="P559" s="44">
        <f t="shared" si="36"/>
        <v>-5</v>
      </c>
    </row>
    <row r="560" spans="1:16" ht="14.1" customHeight="1">
      <c r="A560" s="2">
        <v>260</v>
      </c>
      <c r="B560" s="2" t="str">
        <f>VLOOKUP(A560,Sheet2!$A$1:$B$114,2)</f>
        <v>Cumberland Co</v>
      </c>
      <c r="C560" s="2">
        <v>18</v>
      </c>
      <c r="D560" s="2" t="str">
        <f>VLOOKUP(C560,Sheet1!$A$1:$B$18,2)</f>
        <v>Laborers Unskilled</v>
      </c>
      <c r="E560" s="15">
        <v>0</v>
      </c>
      <c r="F560" s="17">
        <v>0</v>
      </c>
      <c r="G560" s="25">
        <f t="shared" si="33"/>
        <v>0</v>
      </c>
      <c r="H560" s="15">
        <v>0</v>
      </c>
      <c r="I560" s="17">
        <v>0</v>
      </c>
      <c r="J560" s="25">
        <f t="shared" si="35"/>
        <v>0</v>
      </c>
      <c r="K560" s="15">
        <v>90</v>
      </c>
      <c r="L560" s="17">
        <v>89</v>
      </c>
      <c r="M560" s="25">
        <f t="shared" si="34"/>
        <v>1</v>
      </c>
      <c r="N560" s="15">
        <v>90</v>
      </c>
      <c r="O560" s="17">
        <v>89</v>
      </c>
      <c r="P560" s="44">
        <f t="shared" si="36"/>
        <v>1</v>
      </c>
    </row>
    <row r="561" spans="1:16" ht="14.1" customHeight="1">
      <c r="A561" s="2">
        <v>270</v>
      </c>
      <c r="B561" s="2" t="str">
        <f>VLOOKUP(A561,Sheet2!$A$1:$B$114,2)</f>
        <v>Currituck Co</v>
      </c>
      <c r="C561" s="2">
        <v>1</v>
      </c>
      <c r="D561" s="2" t="str">
        <f>VLOOKUP(C561,Sheet1!$A$1:$B$18,2)</f>
        <v>Officials, Administrators, Managers</v>
      </c>
      <c r="E561" s="15">
        <v>6</v>
      </c>
      <c r="F561" s="17">
        <v>6</v>
      </c>
      <c r="G561" s="25">
        <f t="shared" si="33"/>
        <v>0</v>
      </c>
      <c r="H561" s="15">
        <v>0</v>
      </c>
      <c r="I561" s="17">
        <v>0</v>
      </c>
      <c r="J561" s="25">
        <f t="shared" si="35"/>
        <v>0</v>
      </c>
      <c r="K561" s="15">
        <v>5</v>
      </c>
      <c r="L561" s="17">
        <v>8</v>
      </c>
      <c r="M561" s="25">
        <f t="shared" si="34"/>
        <v>-3</v>
      </c>
      <c r="N561" s="15">
        <v>11</v>
      </c>
      <c r="O561" s="17">
        <v>14</v>
      </c>
      <c r="P561" s="44">
        <f t="shared" si="36"/>
        <v>-3</v>
      </c>
    </row>
    <row r="562" spans="1:16" ht="14.1" customHeight="1">
      <c r="A562" s="2">
        <v>270</v>
      </c>
      <c r="B562" s="2" t="str">
        <f>VLOOKUP(A562,Sheet2!$A$1:$B$114,2)</f>
        <v>Currituck Co</v>
      </c>
      <c r="C562" s="2">
        <v>2</v>
      </c>
      <c r="D562" s="2" t="str">
        <f>VLOOKUP(C562,Sheet1!$A$1:$B$18,2)</f>
        <v>Principals</v>
      </c>
      <c r="E562" s="15">
        <v>10</v>
      </c>
      <c r="F562" s="17">
        <v>5</v>
      </c>
      <c r="G562" s="25">
        <f t="shared" si="33"/>
        <v>5</v>
      </c>
      <c r="H562" s="15">
        <v>0</v>
      </c>
      <c r="I562" s="17">
        <v>0</v>
      </c>
      <c r="J562" s="25">
        <f t="shared" si="35"/>
        <v>0</v>
      </c>
      <c r="K562" s="15">
        <v>0</v>
      </c>
      <c r="L562" s="17">
        <v>5</v>
      </c>
      <c r="M562" s="25">
        <f t="shared" si="34"/>
        <v>-5</v>
      </c>
      <c r="N562" s="15">
        <v>10</v>
      </c>
      <c r="O562" s="17">
        <v>10</v>
      </c>
      <c r="P562" s="44">
        <f t="shared" si="36"/>
        <v>0</v>
      </c>
    </row>
    <row r="563" spans="1:16" ht="14.1" customHeight="1">
      <c r="A563" s="2">
        <v>270</v>
      </c>
      <c r="B563" s="2" t="str">
        <f>VLOOKUP(A563,Sheet2!$A$1:$B$114,2)</f>
        <v>Currituck Co</v>
      </c>
      <c r="C563" s="2">
        <v>3</v>
      </c>
      <c r="D563" s="2" t="str">
        <f>VLOOKUP(C563,Sheet1!$A$1:$B$18,2)</f>
        <v>Assistant Principals, Teaching</v>
      </c>
      <c r="E563" s="15">
        <v>0</v>
      </c>
      <c r="F563" s="17">
        <v>1</v>
      </c>
      <c r="G563" s="25">
        <f t="shared" si="33"/>
        <v>-1</v>
      </c>
      <c r="H563" s="15">
        <v>0</v>
      </c>
      <c r="I563" s="17">
        <v>0</v>
      </c>
      <c r="J563" s="25">
        <f t="shared" si="35"/>
        <v>0</v>
      </c>
      <c r="K563" s="15">
        <v>0</v>
      </c>
      <c r="L563" s="17">
        <v>0</v>
      </c>
      <c r="M563" s="25">
        <f t="shared" si="34"/>
        <v>0</v>
      </c>
      <c r="N563" s="15">
        <v>0</v>
      </c>
      <c r="O563" s="17">
        <v>1</v>
      </c>
      <c r="P563" s="44">
        <f t="shared" si="36"/>
        <v>-1</v>
      </c>
    </row>
    <row r="564" spans="1:16" ht="14.1" customHeight="1">
      <c r="A564" s="2">
        <v>270</v>
      </c>
      <c r="B564" s="2" t="str">
        <f>VLOOKUP(A564,Sheet2!$A$1:$B$114,2)</f>
        <v>Currituck Co</v>
      </c>
      <c r="C564" s="2">
        <v>4</v>
      </c>
      <c r="D564" s="2" t="str">
        <f>VLOOKUP(C564,Sheet1!$A$1:$B$18,2)</f>
        <v>Assistant Principals, Non-Teaching</v>
      </c>
      <c r="E564" s="15">
        <v>1</v>
      </c>
      <c r="F564" s="17">
        <v>3</v>
      </c>
      <c r="G564" s="25">
        <f t="shared" si="33"/>
        <v>-2</v>
      </c>
      <c r="H564" s="15">
        <v>0</v>
      </c>
      <c r="I564" s="17">
        <v>0</v>
      </c>
      <c r="J564" s="25">
        <f t="shared" si="35"/>
        <v>0</v>
      </c>
      <c r="K564" s="15">
        <v>5</v>
      </c>
      <c r="L564" s="17">
        <v>5</v>
      </c>
      <c r="M564" s="25">
        <f t="shared" si="34"/>
        <v>0</v>
      </c>
      <c r="N564" s="15">
        <v>6</v>
      </c>
      <c r="O564" s="17">
        <v>8</v>
      </c>
      <c r="P564" s="44">
        <f t="shared" si="36"/>
        <v>-2</v>
      </c>
    </row>
    <row r="565" spans="1:16" ht="14.1" customHeight="1">
      <c r="A565" s="2">
        <v>270</v>
      </c>
      <c r="B565" s="2" t="str">
        <f>VLOOKUP(A565,Sheet2!$A$1:$B$114,2)</f>
        <v>Currituck Co</v>
      </c>
      <c r="C565" s="2">
        <v>5</v>
      </c>
      <c r="D565" s="2" t="str">
        <f>VLOOKUP(C565,Sheet1!$A$1:$B$18,2)</f>
        <v>Elementry Teachers</v>
      </c>
      <c r="E565" s="15">
        <v>99</v>
      </c>
      <c r="F565" s="17">
        <v>87</v>
      </c>
      <c r="G565" s="25">
        <f t="shared" si="33"/>
        <v>12</v>
      </c>
      <c r="H565" s="15">
        <v>12</v>
      </c>
      <c r="I565" s="17">
        <v>30</v>
      </c>
      <c r="J565" s="25">
        <f t="shared" si="35"/>
        <v>-18</v>
      </c>
      <c r="K565" s="15">
        <v>2</v>
      </c>
      <c r="L565" s="17">
        <v>4</v>
      </c>
      <c r="M565" s="25">
        <f t="shared" si="34"/>
        <v>-2</v>
      </c>
      <c r="N565" s="15">
        <v>113</v>
      </c>
      <c r="O565" s="17">
        <v>121</v>
      </c>
      <c r="P565" s="44">
        <f t="shared" si="36"/>
        <v>-8</v>
      </c>
    </row>
    <row r="566" spans="1:16" ht="14.1" customHeight="1">
      <c r="A566" s="2">
        <v>270</v>
      </c>
      <c r="B566" s="2" t="str">
        <f>VLOOKUP(A566,Sheet2!$A$1:$B$114,2)</f>
        <v>Currituck Co</v>
      </c>
      <c r="C566" s="2">
        <v>6</v>
      </c>
      <c r="D566" s="2" t="str">
        <f>VLOOKUP(C566,Sheet1!$A$1:$B$18,2)</f>
        <v>Secondary Teachers</v>
      </c>
      <c r="E566" s="15">
        <v>103</v>
      </c>
      <c r="F566" s="17">
        <v>102</v>
      </c>
      <c r="G566" s="25">
        <f t="shared" si="33"/>
        <v>1</v>
      </c>
      <c r="H566" s="15">
        <v>17</v>
      </c>
      <c r="I566" s="17">
        <v>24</v>
      </c>
      <c r="J566" s="25">
        <f t="shared" si="35"/>
        <v>-7</v>
      </c>
      <c r="K566" s="15">
        <v>7</v>
      </c>
      <c r="L566" s="17">
        <v>10</v>
      </c>
      <c r="M566" s="25">
        <f t="shared" si="34"/>
        <v>-3</v>
      </c>
      <c r="N566" s="15">
        <v>127</v>
      </c>
      <c r="O566" s="17">
        <v>136</v>
      </c>
      <c r="P566" s="44">
        <f t="shared" si="36"/>
        <v>-9</v>
      </c>
    </row>
    <row r="567" spans="1:16" ht="14.1" customHeight="1">
      <c r="A567" s="2">
        <v>270</v>
      </c>
      <c r="B567" s="2" t="str">
        <f>VLOOKUP(A567,Sheet2!$A$1:$B$114,2)</f>
        <v>Currituck Co</v>
      </c>
      <c r="C567" s="2">
        <v>7</v>
      </c>
      <c r="D567" s="2" t="str">
        <f>VLOOKUP(C567,Sheet1!$A$1:$B$18,2)</f>
        <v>Other Teachers</v>
      </c>
      <c r="E567" s="15">
        <v>0</v>
      </c>
      <c r="F567" s="17">
        <v>1</v>
      </c>
      <c r="G567" s="25">
        <f t="shared" si="33"/>
        <v>-1</v>
      </c>
      <c r="H567" s="15">
        <v>0</v>
      </c>
      <c r="I567" s="17">
        <v>0</v>
      </c>
      <c r="J567" s="25">
        <f t="shared" si="35"/>
        <v>0</v>
      </c>
      <c r="K567" s="15">
        <v>0</v>
      </c>
      <c r="L567" s="17">
        <v>0</v>
      </c>
      <c r="M567" s="25">
        <f t="shared" si="34"/>
        <v>0</v>
      </c>
      <c r="N567" s="15">
        <v>0</v>
      </c>
      <c r="O567" s="17">
        <v>1</v>
      </c>
      <c r="P567" s="44">
        <f t="shared" si="36"/>
        <v>-1</v>
      </c>
    </row>
    <row r="568" spans="1:16" ht="14.1" customHeight="1">
      <c r="A568" s="2">
        <v>270</v>
      </c>
      <c r="B568" s="2" t="str">
        <f>VLOOKUP(A568,Sheet2!$A$1:$B$114,2)</f>
        <v>Currituck Co</v>
      </c>
      <c r="C568" s="2">
        <v>8</v>
      </c>
      <c r="D568" s="2" t="str">
        <f>VLOOKUP(C568,Sheet1!$A$1:$B$18,2)</f>
        <v>Guidence Personnel</v>
      </c>
      <c r="E568" s="15">
        <v>8</v>
      </c>
      <c r="F568" s="17">
        <v>8</v>
      </c>
      <c r="G568" s="25">
        <f t="shared" si="33"/>
        <v>0</v>
      </c>
      <c r="H568" s="15">
        <v>0</v>
      </c>
      <c r="I568" s="17">
        <v>0</v>
      </c>
      <c r="J568" s="25">
        <f t="shared" si="35"/>
        <v>0</v>
      </c>
      <c r="K568" s="15">
        <v>2</v>
      </c>
      <c r="L568" s="17">
        <v>3</v>
      </c>
      <c r="M568" s="25">
        <f t="shared" si="34"/>
        <v>-1</v>
      </c>
      <c r="N568" s="15">
        <v>10</v>
      </c>
      <c r="O568" s="17">
        <v>11</v>
      </c>
      <c r="P568" s="44">
        <f t="shared" si="36"/>
        <v>-1</v>
      </c>
    </row>
    <row r="569" spans="1:16" ht="14.1" customHeight="1">
      <c r="A569" s="2">
        <v>270</v>
      </c>
      <c r="B569" s="2" t="str">
        <f>VLOOKUP(A569,Sheet2!$A$1:$B$114,2)</f>
        <v>Currituck Co</v>
      </c>
      <c r="C569" s="2">
        <v>9</v>
      </c>
      <c r="D569" s="2" t="str">
        <f>VLOOKUP(C569,Sheet1!$A$1:$B$18,2)</f>
        <v>Psychology Personnel</v>
      </c>
      <c r="E569" s="15">
        <v>2</v>
      </c>
      <c r="F569" s="17">
        <v>2</v>
      </c>
      <c r="G569" s="25">
        <f t="shared" si="33"/>
        <v>0</v>
      </c>
      <c r="H569" s="15">
        <v>0</v>
      </c>
      <c r="I569" s="17">
        <v>0</v>
      </c>
      <c r="J569" s="25">
        <f t="shared" si="35"/>
        <v>0</v>
      </c>
      <c r="K569" s="15">
        <v>0</v>
      </c>
      <c r="L569" s="17">
        <v>0</v>
      </c>
      <c r="M569" s="25">
        <f t="shared" si="34"/>
        <v>0</v>
      </c>
      <c r="N569" s="15">
        <v>2</v>
      </c>
      <c r="O569" s="17">
        <v>2</v>
      </c>
      <c r="P569" s="44">
        <f t="shared" si="36"/>
        <v>0</v>
      </c>
    </row>
    <row r="570" spans="1:16" ht="14.1" customHeight="1">
      <c r="A570" s="2">
        <v>270</v>
      </c>
      <c r="B570" s="2" t="str">
        <f>VLOOKUP(A570,Sheet2!$A$1:$B$114,2)</f>
        <v>Currituck Co</v>
      </c>
      <c r="C570" s="2">
        <v>10</v>
      </c>
      <c r="D570" s="2" t="str">
        <f>VLOOKUP(C570,Sheet1!$A$1:$B$18,2)</f>
        <v>Media Cordinators and Audio Visual</v>
      </c>
      <c r="E570" s="15">
        <v>10</v>
      </c>
      <c r="F570" s="17">
        <v>9</v>
      </c>
      <c r="G570" s="25">
        <f t="shared" si="33"/>
        <v>1</v>
      </c>
      <c r="H570" s="15">
        <v>0</v>
      </c>
      <c r="I570" s="17">
        <v>0</v>
      </c>
      <c r="J570" s="25">
        <f t="shared" si="35"/>
        <v>0</v>
      </c>
      <c r="K570" s="15">
        <v>0</v>
      </c>
      <c r="L570" s="17">
        <v>1</v>
      </c>
      <c r="M570" s="25">
        <f t="shared" si="34"/>
        <v>-1</v>
      </c>
      <c r="N570" s="15">
        <v>10</v>
      </c>
      <c r="O570" s="17">
        <v>10</v>
      </c>
      <c r="P570" s="44">
        <f t="shared" si="36"/>
        <v>0</v>
      </c>
    </row>
    <row r="571" spans="1:16" ht="14.1" customHeight="1">
      <c r="A571" s="2">
        <v>270</v>
      </c>
      <c r="B571" s="2" t="str">
        <f>VLOOKUP(A571,Sheet2!$A$1:$B$114,2)</f>
        <v>Currituck Co</v>
      </c>
      <c r="C571" s="2">
        <v>11</v>
      </c>
      <c r="D571" s="2" t="str">
        <f>VLOOKUP(C571,Sheet1!$A$1:$B$18,2)</f>
        <v>Consultants and Supervisors of Instructions</v>
      </c>
      <c r="E571" s="15">
        <v>0</v>
      </c>
      <c r="F571" s="17">
        <v>0</v>
      </c>
      <c r="G571" s="25">
        <f t="shared" si="33"/>
        <v>0</v>
      </c>
      <c r="H571" s="15">
        <v>0</v>
      </c>
      <c r="I571" s="17">
        <v>0</v>
      </c>
      <c r="J571" s="25">
        <f t="shared" si="35"/>
        <v>0</v>
      </c>
      <c r="K571" s="15">
        <v>0</v>
      </c>
      <c r="L571" s="17">
        <v>0</v>
      </c>
      <c r="M571" s="25">
        <f t="shared" si="34"/>
        <v>0</v>
      </c>
      <c r="N571" s="15">
        <v>0</v>
      </c>
      <c r="O571" s="17">
        <v>0</v>
      </c>
      <c r="P571" s="44">
        <f t="shared" si="36"/>
        <v>0</v>
      </c>
    </row>
    <row r="572" spans="1:16" ht="14.1" customHeight="1">
      <c r="A572" s="2">
        <v>270</v>
      </c>
      <c r="B572" s="2" t="str">
        <f>VLOOKUP(A572,Sheet2!$A$1:$B$114,2)</f>
        <v>Currituck Co</v>
      </c>
      <c r="C572" s="2">
        <v>12</v>
      </c>
      <c r="D572" s="2" t="str">
        <f>VLOOKUP(C572,Sheet1!$A$1:$B$18,2)</f>
        <v>Other Professional Staff</v>
      </c>
      <c r="E572" s="15">
        <v>4</v>
      </c>
      <c r="F572" s="17">
        <v>5</v>
      </c>
      <c r="G572" s="25">
        <f t="shared" si="33"/>
        <v>-1</v>
      </c>
      <c r="H572" s="15">
        <v>4</v>
      </c>
      <c r="I572" s="17">
        <v>3</v>
      </c>
      <c r="J572" s="25">
        <f t="shared" si="35"/>
        <v>1</v>
      </c>
      <c r="K572" s="15">
        <v>5</v>
      </c>
      <c r="L572" s="17">
        <v>6</v>
      </c>
      <c r="M572" s="25">
        <f t="shared" si="34"/>
        <v>-1</v>
      </c>
      <c r="N572" s="15">
        <v>13</v>
      </c>
      <c r="O572" s="17">
        <v>14</v>
      </c>
      <c r="P572" s="44">
        <f t="shared" si="36"/>
        <v>-1</v>
      </c>
    </row>
    <row r="573" spans="1:16" ht="14.1" customHeight="1">
      <c r="A573" s="2">
        <v>270</v>
      </c>
      <c r="B573" s="2" t="str">
        <f>VLOOKUP(A573,Sheet2!$A$1:$B$114,2)</f>
        <v>Currituck Co</v>
      </c>
      <c r="C573" s="2">
        <v>13</v>
      </c>
      <c r="D573" s="2" t="str">
        <f>VLOOKUP(C573,Sheet1!$A$1:$B$18,2)</f>
        <v>Teacher Assistants</v>
      </c>
      <c r="E573" s="15">
        <v>29</v>
      </c>
      <c r="F573" s="17">
        <v>51</v>
      </c>
      <c r="G573" s="25">
        <f t="shared" si="33"/>
        <v>-22</v>
      </c>
      <c r="H573" s="15">
        <v>4</v>
      </c>
      <c r="I573" s="17">
        <v>13</v>
      </c>
      <c r="J573" s="25">
        <f t="shared" si="35"/>
        <v>-9</v>
      </c>
      <c r="K573" s="15">
        <v>10</v>
      </c>
      <c r="L573" s="17">
        <v>14</v>
      </c>
      <c r="M573" s="25">
        <f t="shared" si="34"/>
        <v>-4</v>
      </c>
      <c r="N573" s="15">
        <v>43</v>
      </c>
      <c r="O573" s="17">
        <v>78</v>
      </c>
      <c r="P573" s="44">
        <f t="shared" si="36"/>
        <v>-35</v>
      </c>
    </row>
    <row r="574" spans="1:16" ht="14.1" customHeight="1">
      <c r="A574" s="2">
        <v>270</v>
      </c>
      <c r="B574" s="2" t="str">
        <f>VLOOKUP(A574,Sheet2!$A$1:$B$114,2)</f>
        <v>Currituck Co</v>
      </c>
      <c r="C574" s="2">
        <v>14</v>
      </c>
      <c r="D574" s="2" t="str">
        <f>VLOOKUP(C574,Sheet1!$A$1:$B$18,2)</f>
        <v>Technicians</v>
      </c>
      <c r="E574" s="15">
        <v>0</v>
      </c>
      <c r="F574" s="17">
        <v>0</v>
      </c>
      <c r="G574" s="25">
        <f t="shared" si="33"/>
        <v>0</v>
      </c>
      <c r="H574" s="15">
        <v>0</v>
      </c>
      <c r="I574" s="17">
        <v>0</v>
      </c>
      <c r="J574" s="25">
        <f t="shared" si="35"/>
        <v>0</v>
      </c>
      <c r="K574" s="15">
        <v>6</v>
      </c>
      <c r="L574" s="17">
        <v>7</v>
      </c>
      <c r="M574" s="25">
        <f t="shared" si="34"/>
        <v>-1</v>
      </c>
      <c r="N574" s="15">
        <v>6</v>
      </c>
      <c r="O574" s="17">
        <v>7</v>
      </c>
      <c r="P574" s="44">
        <f t="shared" si="36"/>
        <v>-1</v>
      </c>
    </row>
    <row r="575" spans="1:16" ht="14.1" customHeight="1">
      <c r="A575" s="2">
        <v>270</v>
      </c>
      <c r="B575" s="2" t="str">
        <f>VLOOKUP(A575,Sheet2!$A$1:$B$114,2)</f>
        <v>Currituck Co</v>
      </c>
      <c r="C575" s="2">
        <v>15</v>
      </c>
      <c r="D575" s="2" t="str">
        <f>VLOOKUP(C575,Sheet1!$A$1:$B$18,2)</f>
        <v>Clerks/Secretaries</v>
      </c>
      <c r="E575" s="15">
        <v>4</v>
      </c>
      <c r="F575" s="17">
        <v>1</v>
      </c>
      <c r="G575" s="25">
        <f t="shared" ref="G575:G638" si="37">E575-F575</f>
        <v>3</v>
      </c>
      <c r="H575" s="15">
        <v>1</v>
      </c>
      <c r="I575" s="17">
        <v>5</v>
      </c>
      <c r="J575" s="25">
        <f t="shared" si="35"/>
        <v>-4</v>
      </c>
      <c r="K575" s="15">
        <v>27</v>
      </c>
      <c r="L575" s="17">
        <v>27</v>
      </c>
      <c r="M575" s="25">
        <f t="shared" si="34"/>
        <v>0</v>
      </c>
      <c r="N575" s="15">
        <v>32</v>
      </c>
      <c r="O575" s="17">
        <v>33</v>
      </c>
      <c r="P575" s="44">
        <f t="shared" si="36"/>
        <v>-1</v>
      </c>
    </row>
    <row r="576" spans="1:16" ht="14.1" customHeight="1">
      <c r="A576" s="2">
        <v>270</v>
      </c>
      <c r="B576" s="2" t="str">
        <f>VLOOKUP(A576,Sheet2!$A$1:$B$114,2)</f>
        <v>Currituck Co</v>
      </c>
      <c r="C576" s="2">
        <v>16</v>
      </c>
      <c r="D576" s="2" t="str">
        <f>VLOOKUP(C576,Sheet1!$A$1:$B$18,2)</f>
        <v>Service Workers</v>
      </c>
      <c r="E576" s="15">
        <v>20</v>
      </c>
      <c r="F576" s="17">
        <v>60</v>
      </c>
      <c r="G576" s="25">
        <f t="shared" si="37"/>
        <v>-40</v>
      </c>
      <c r="H576" s="15">
        <v>3</v>
      </c>
      <c r="I576" s="17">
        <v>5</v>
      </c>
      <c r="J576" s="25">
        <f t="shared" si="35"/>
        <v>-2</v>
      </c>
      <c r="K576" s="15">
        <v>40</v>
      </c>
      <c r="L576" s="17">
        <v>77</v>
      </c>
      <c r="M576" s="25">
        <f t="shared" si="34"/>
        <v>-37</v>
      </c>
      <c r="N576" s="15">
        <v>63</v>
      </c>
      <c r="O576" s="17">
        <v>142</v>
      </c>
      <c r="P576" s="44">
        <f t="shared" si="36"/>
        <v>-79</v>
      </c>
    </row>
    <row r="577" spans="1:16" ht="14.1" customHeight="1">
      <c r="A577" s="2">
        <v>270</v>
      </c>
      <c r="B577" s="2" t="str">
        <f>VLOOKUP(A577,Sheet2!$A$1:$B$114,2)</f>
        <v>Currituck Co</v>
      </c>
      <c r="C577" s="2">
        <v>17</v>
      </c>
      <c r="D577" s="2" t="str">
        <f>VLOOKUP(C577,Sheet1!$A$1:$B$18,2)</f>
        <v>Skilled Crafts</v>
      </c>
      <c r="E577" s="15">
        <v>3</v>
      </c>
      <c r="F577" s="17">
        <v>3</v>
      </c>
      <c r="G577" s="25">
        <f t="shared" si="37"/>
        <v>0</v>
      </c>
      <c r="H577" s="15">
        <v>0</v>
      </c>
      <c r="I577" s="17">
        <v>0</v>
      </c>
      <c r="J577" s="25">
        <f t="shared" si="35"/>
        <v>0</v>
      </c>
      <c r="K577" s="15">
        <v>1</v>
      </c>
      <c r="L577" s="17">
        <v>1</v>
      </c>
      <c r="M577" s="25">
        <f t="shared" si="34"/>
        <v>0</v>
      </c>
      <c r="N577" s="15">
        <v>4</v>
      </c>
      <c r="O577" s="17">
        <v>4</v>
      </c>
      <c r="P577" s="44">
        <f t="shared" si="36"/>
        <v>0</v>
      </c>
    </row>
    <row r="578" spans="1:16" ht="14.1" customHeight="1">
      <c r="A578" s="2">
        <v>270</v>
      </c>
      <c r="B578" s="2" t="str">
        <f>VLOOKUP(A578,Sheet2!$A$1:$B$114,2)</f>
        <v>Currituck Co</v>
      </c>
      <c r="C578" s="2">
        <v>18</v>
      </c>
      <c r="D578" s="2" t="str">
        <f>VLOOKUP(C578,Sheet1!$A$1:$B$18,2)</f>
        <v>Laborers Unskilled</v>
      </c>
      <c r="E578" s="15">
        <v>21</v>
      </c>
      <c r="F578" s="17">
        <v>26</v>
      </c>
      <c r="G578" s="25">
        <f t="shared" si="37"/>
        <v>-5</v>
      </c>
      <c r="H578" s="15">
        <v>0</v>
      </c>
      <c r="I578" s="17">
        <v>5</v>
      </c>
      <c r="J578" s="25">
        <f t="shared" si="35"/>
        <v>-5</v>
      </c>
      <c r="K578" s="15">
        <v>3</v>
      </c>
      <c r="L578" s="17">
        <v>0</v>
      </c>
      <c r="M578" s="25">
        <f t="shared" si="34"/>
        <v>3</v>
      </c>
      <c r="N578" s="15">
        <v>24</v>
      </c>
      <c r="O578" s="17">
        <v>31</v>
      </c>
      <c r="P578" s="44">
        <f t="shared" si="36"/>
        <v>-7</v>
      </c>
    </row>
    <row r="579" spans="1:16" ht="14.1" customHeight="1">
      <c r="A579" s="2">
        <v>280</v>
      </c>
      <c r="B579" s="2" t="str">
        <f>VLOOKUP(A579,Sheet2!$A$1:$B$114,2)</f>
        <v>Dare Co</v>
      </c>
      <c r="C579" s="2">
        <v>1</v>
      </c>
      <c r="D579" s="2" t="str">
        <f>VLOOKUP(C579,Sheet1!$A$1:$B$18,2)</f>
        <v>Officials, Administrators, Managers</v>
      </c>
      <c r="E579" s="15">
        <v>7</v>
      </c>
      <c r="F579" s="17">
        <v>10</v>
      </c>
      <c r="G579" s="25">
        <f t="shared" si="37"/>
        <v>-3</v>
      </c>
      <c r="H579" s="15">
        <v>0</v>
      </c>
      <c r="I579" s="17">
        <v>1</v>
      </c>
      <c r="J579" s="25">
        <f t="shared" si="35"/>
        <v>-1</v>
      </c>
      <c r="K579" s="15">
        <v>7</v>
      </c>
      <c r="L579" s="17">
        <v>4</v>
      </c>
      <c r="M579" s="25">
        <f t="shared" ref="M579:M642" si="38">K579-L579</f>
        <v>3</v>
      </c>
      <c r="N579" s="15">
        <v>14</v>
      </c>
      <c r="O579" s="17">
        <v>15</v>
      </c>
      <c r="P579" s="44">
        <f t="shared" si="36"/>
        <v>-1</v>
      </c>
    </row>
    <row r="580" spans="1:16" ht="14.1" customHeight="1">
      <c r="A580" s="2">
        <v>280</v>
      </c>
      <c r="B580" s="2" t="str">
        <f>VLOOKUP(A580,Sheet2!$A$1:$B$114,2)</f>
        <v>Dare Co</v>
      </c>
      <c r="C580" s="2">
        <v>2</v>
      </c>
      <c r="D580" s="2" t="str">
        <f>VLOOKUP(C580,Sheet1!$A$1:$B$18,2)</f>
        <v>Principals</v>
      </c>
      <c r="E580" s="15">
        <v>10</v>
      </c>
      <c r="F580" s="17">
        <v>9</v>
      </c>
      <c r="G580" s="25">
        <f t="shared" si="37"/>
        <v>1</v>
      </c>
      <c r="H580" s="15">
        <v>0</v>
      </c>
      <c r="I580" s="17">
        <v>2</v>
      </c>
      <c r="J580" s="25">
        <f t="shared" ref="J580:J643" si="39">H580-I580</f>
        <v>-2</v>
      </c>
      <c r="K580" s="15">
        <v>2</v>
      </c>
      <c r="L580" s="17">
        <v>1</v>
      </c>
      <c r="M580" s="25">
        <f t="shared" si="38"/>
        <v>1</v>
      </c>
      <c r="N580" s="15">
        <v>12</v>
      </c>
      <c r="O580" s="17">
        <v>12</v>
      </c>
      <c r="P580" s="44">
        <f t="shared" ref="P580:P643" si="40">N580-O580</f>
        <v>0</v>
      </c>
    </row>
    <row r="581" spans="1:16" ht="14.1" customHeight="1">
      <c r="A581" s="2">
        <v>280</v>
      </c>
      <c r="B581" s="2" t="str">
        <f>VLOOKUP(A581,Sheet2!$A$1:$B$114,2)</f>
        <v>Dare Co</v>
      </c>
      <c r="C581" s="2">
        <v>3</v>
      </c>
      <c r="D581" s="2" t="str">
        <f>VLOOKUP(C581,Sheet1!$A$1:$B$18,2)</f>
        <v>Assistant Principals, Teaching</v>
      </c>
      <c r="E581" s="15">
        <v>0</v>
      </c>
      <c r="F581" s="17">
        <v>0</v>
      </c>
      <c r="G581" s="25">
        <f t="shared" si="37"/>
        <v>0</v>
      </c>
      <c r="H581" s="15">
        <v>0</v>
      </c>
      <c r="I581" s="17">
        <v>0</v>
      </c>
      <c r="J581" s="25">
        <f t="shared" si="39"/>
        <v>0</v>
      </c>
      <c r="K581" s="15">
        <v>0</v>
      </c>
      <c r="L581" s="17">
        <v>0</v>
      </c>
      <c r="M581" s="25">
        <f t="shared" si="38"/>
        <v>0</v>
      </c>
      <c r="N581" s="15">
        <v>0</v>
      </c>
      <c r="O581" s="17">
        <v>0</v>
      </c>
      <c r="P581" s="44">
        <f t="shared" si="40"/>
        <v>0</v>
      </c>
    </row>
    <row r="582" spans="1:16" ht="14.1" customHeight="1">
      <c r="A582" s="2">
        <v>280</v>
      </c>
      <c r="B582" s="2" t="str">
        <f>VLOOKUP(A582,Sheet2!$A$1:$B$114,2)</f>
        <v>Dare Co</v>
      </c>
      <c r="C582" s="2">
        <v>4</v>
      </c>
      <c r="D582" s="2" t="str">
        <f>VLOOKUP(C582,Sheet1!$A$1:$B$18,2)</f>
        <v>Assistant Principals, Non-Teaching</v>
      </c>
      <c r="E582" s="15">
        <v>6</v>
      </c>
      <c r="F582" s="17">
        <v>7</v>
      </c>
      <c r="G582" s="25">
        <f t="shared" si="37"/>
        <v>-1</v>
      </c>
      <c r="H582" s="15">
        <v>0</v>
      </c>
      <c r="I582" s="17">
        <v>0</v>
      </c>
      <c r="J582" s="25">
        <f t="shared" si="39"/>
        <v>0</v>
      </c>
      <c r="K582" s="15">
        <v>4</v>
      </c>
      <c r="L582" s="17">
        <v>6</v>
      </c>
      <c r="M582" s="25">
        <f t="shared" si="38"/>
        <v>-2</v>
      </c>
      <c r="N582" s="15">
        <v>10</v>
      </c>
      <c r="O582" s="17">
        <v>13</v>
      </c>
      <c r="P582" s="44">
        <f t="shared" si="40"/>
        <v>-3</v>
      </c>
    </row>
    <row r="583" spans="1:16" ht="14.1" customHeight="1">
      <c r="A583" s="2">
        <v>280</v>
      </c>
      <c r="B583" s="2" t="str">
        <f>VLOOKUP(A583,Sheet2!$A$1:$B$114,2)</f>
        <v>Dare Co</v>
      </c>
      <c r="C583" s="2">
        <v>5</v>
      </c>
      <c r="D583" s="2" t="str">
        <f>VLOOKUP(C583,Sheet1!$A$1:$B$18,2)</f>
        <v>Elementry Teachers</v>
      </c>
      <c r="E583" s="15">
        <v>101</v>
      </c>
      <c r="F583" s="17">
        <v>110</v>
      </c>
      <c r="G583" s="25">
        <f t="shared" si="37"/>
        <v>-9</v>
      </c>
      <c r="H583" s="15">
        <v>3</v>
      </c>
      <c r="I583" s="17">
        <v>4</v>
      </c>
      <c r="J583" s="25">
        <f t="shared" si="39"/>
        <v>-1</v>
      </c>
      <c r="K583" s="15">
        <v>49</v>
      </c>
      <c r="L583" s="17">
        <v>54</v>
      </c>
      <c r="M583" s="25">
        <f t="shared" si="38"/>
        <v>-5</v>
      </c>
      <c r="N583" s="15">
        <v>153</v>
      </c>
      <c r="O583" s="17">
        <v>168</v>
      </c>
      <c r="P583" s="44">
        <f t="shared" si="40"/>
        <v>-15</v>
      </c>
    </row>
    <row r="584" spans="1:16" ht="14.1" customHeight="1">
      <c r="A584" s="2">
        <v>280</v>
      </c>
      <c r="B584" s="2" t="str">
        <f>VLOOKUP(A584,Sheet2!$A$1:$B$114,2)</f>
        <v>Dare Co</v>
      </c>
      <c r="C584" s="2">
        <v>6</v>
      </c>
      <c r="D584" s="2" t="str">
        <f>VLOOKUP(C584,Sheet1!$A$1:$B$18,2)</f>
        <v>Secondary Teachers</v>
      </c>
      <c r="E584" s="15">
        <v>36</v>
      </c>
      <c r="F584" s="17">
        <v>40</v>
      </c>
      <c r="G584" s="25">
        <f t="shared" si="37"/>
        <v>-4</v>
      </c>
      <c r="H584" s="15">
        <v>1</v>
      </c>
      <c r="I584" s="17">
        <v>0</v>
      </c>
      <c r="J584" s="25">
        <f t="shared" si="39"/>
        <v>1</v>
      </c>
      <c r="K584" s="15">
        <v>31</v>
      </c>
      <c r="L584" s="17">
        <v>26</v>
      </c>
      <c r="M584" s="25">
        <f t="shared" si="38"/>
        <v>5</v>
      </c>
      <c r="N584" s="15">
        <v>68</v>
      </c>
      <c r="O584" s="17">
        <v>66</v>
      </c>
      <c r="P584" s="44">
        <f t="shared" si="40"/>
        <v>2</v>
      </c>
    </row>
    <row r="585" spans="1:16" ht="14.1" customHeight="1">
      <c r="A585" s="2">
        <v>280</v>
      </c>
      <c r="B585" s="2" t="str">
        <f>VLOOKUP(A585,Sheet2!$A$1:$B$114,2)</f>
        <v>Dare Co</v>
      </c>
      <c r="C585" s="2">
        <v>7</v>
      </c>
      <c r="D585" s="2" t="str">
        <f>VLOOKUP(C585,Sheet1!$A$1:$B$18,2)</f>
        <v>Other Teachers</v>
      </c>
      <c r="E585" s="15">
        <v>96</v>
      </c>
      <c r="F585" s="17">
        <v>98</v>
      </c>
      <c r="G585" s="25">
        <f t="shared" si="37"/>
        <v>-2</v>
      </c>
      <c r="H585" s="15">
        <v>24</v>
      </c>
      <c r="I585" s="17">
        <v>22</v>
      </c>
      <c r="J585" s="25">
        <f t="shared" si="39"/>
        <v>2</v>
      </c>
      <c r="K585" s="15">
        <v>31</v>
      </c>
      <c r="L585" s="17">
        <v>27</v>
      </c>
      <c r="M585" s="25">
        <f t="shared" si="38"/>
        <v>4</v>
      </c>
      <c r="N585" s="15">
        <v>151</v>
      </c>
      <c r="O585" s="17">
        <v>147</v>
      </c>
      <c r="P585" s="44">
        <f t="shared" si="40"/>
        <v>4</v>
      </c>
    </row>
    <row r="586" spans="1:16" ht="17.100000000000001" customHeight="1">
      <c r="A586" s="2">
        <v>280</v>
      </c>
      <c r="B586" s="2" t="str">
        <f>VLOOKUP(A586,Sheet2!$A$1:$B$114,2)</f>
        <v>Dare Co</v>
      </c>
      <c r="C586" s="2">
        <v>8</v>
      </c>
      <c r="D586" s="2" t="str">
        <f>VLOOKUP(C586,Sheet1!$A$1:$B$18,2)</f>
        <v>Guidence Personnel</v>
      </c>
      <c r="E586" s="15">
        <v>10</v>
      </c>
      <c r="F586" s="17">
        <v>9</v>
      </c>
      <c r="G586" s="25">
        <f t="shared" si="37"/>
        <v>1</v>
      </c>
      <c r="H586" s="15">
        <v>0</v>
      </c>
      <c r="I586" s="17">
        <v>5</v>
      </c>
      <c r="J586" s="25">
        <f t="shared" si="39"/>
        <v>-5</v>
      </c>
      <c r="K586" s="15">
        <v>6</v>
      </c>
      <c r="L586" s="17">
        <v>3</v>
      </c>
      <c r="M586" s="25">
        <f t="shared" si="38"/>
        <v>3</v>
      </c>
      <c r="N586" s="15">
        <v>16</v>
      </c>
      <c r="O586" s="17">
        <v>17</v>
      </c>
      <c r="P586" s="44">
        <f t="shared" si="40"/>
        <v>-1</v>
      </c>
    </row>
    <row r="587" spans="1:16" ht="17.100000000000001" customHeight="1">
      <c r="A587" s="2">
        <v>280</v>
      </c>
      <c r="B587" s="2" t="str">
        <f>VLOOKUP(A587,Sheet2!$A$1:$B$114,2)</f>
        <v>Dare Co</v>
      </c>
      <c r="C587" s="2">
        <v>9</v>
      </c>
      <c r="D587" s="2" t="str">
        <f>VLOOKUP(C587,Sheet1!$A$1:$B$18,2)</f>
        <v>Psychology Personnel</v>
      </c>
      <c r="E587" s="15">
        <v>4</v>
      </c>
      <c r="F587" s="17">
        <v>5</v>
      </c>
      <c r="G587" s="25">
        <f t="shared" si="37"/>
        <v>-1</v>
      </c>
      <c r="H587" s="15">
        <v>0</v>
      </c>
      <c r="I587" s="17">
        <v>0</v>
      </c>
      <c r="J587" s="25">
        <f t="shared" si="39"/>
        <v>0</v>
      </c>
      <c r="K587" s="15">
        <v>0</v>
      </c>
      <c r="L587" s="17">
        <v>0</v>
      </c>
      <c r="M587" s="25">
        <f t="shared" si="38"/>
        <v>0</v>
      </c>
      <c r="N587" s="15">
        <v>4</v>
      </c>
      <c r="O587" s="17">
        <v>5</v>
      </c>
      <c r="P587" s="44">
        <f t="shared" si="40"/>
        <v>-1</v>
      </c>
    </row>
    <row r="588" spans="1:16" ht="14.1" customHeight="1">
      <c r="A588" s="2">
        <v>280</v>
      </c>
      <c r="B588" s="2" t="str">
        <f>VLOOKUP(A588,Sheet2!$A$1:$B$114,2)</f>
        <v>Dare Co</v>
      </c>
      <c r="C588" s="2">
        <v>10</v>
      </c>
      <c r="D588" s="2" t="str">
        <f>VLOOKUP(C588,Sheet1!$A$1:$B$18,2)</f>
        <v>Media Cordinators and Audio Visual</v>
      </c>
      <c r="E588" s="15">
        <v>7</v>
      </c>
      <c r="F588" s="17">
        <v>8</v>
      </c>
      <c r="G588" s="25">
        <f t="shared" si="37"/>
        <v>-1</v>
      </c>
      <c r="H588" s="15">
        <v>0</v>
      </c>
      <c r="I588" s="17">
        <v>0</v>
      </c>
      <c r="J588" s="25">
        <f t="shared" si="39"/>
        <v>0</v>
      </c>
      <c r="K588" s="15">
        <v>2</v>
      </c>
      <c r="L588" s="17">
        <v>2</v>
      </c>
      <c r="M588" s="25">
        <f t="shared" si="38"/>
        <v>0</v>
      </c>
      <c r="N588" s="15">
        <v>9</v>
      </c>
      <c r="O588" s="17">
        <v>10</v>
      </c>
      <c r="P588" s="44">
        <f t="shared" si="40"/>
        <v>-1</v>
      </c>
    </row>
    <row r="589" spans="1:16" ht="14.1" customHeight="1">
      <c r="A589" s="2">
        <v>280</v>
      </c>
      <c r="B589" s="2" t="str">
        <f>VLOOKUP(A589,Sheet2!$A$1:$B$114,2)</f>
        <v>Dare Co</v>
      </c>
      <c r="C589" s="2">
        <v>11</v>
      </c>
      <c r="D589" s="2" t="str">
        <f>VLOOKUP(C589,Sheet1!$A$1:$B$18,2)</f>
        <v>Consultants and Supervisors of Instructions</v>
      </c>
      <c r="E589" s="15">
        <v>0</v>
      </c>
      <c r="F589" s="17">
        <v>0</v>
      </c>
      <c r="G589" s="25">
        <f t="shared" si="37"/>
        <v>0</v>
      </c>
      <c r="H589" s="15">
        <v>0</v>
      </c>
      <c r="I589" s="17">
        <v>0</v>
      </c>
      <c r="J589" s="25">
        <f t="shared" si="39"/>
        <v>0</v>
      </c>
      <c r="K589" s="15">
        <v>0</v>
      </c>
      <c r="L589" s="17">
        <v>0</v>
      </c>
      <c r="M589" s="25">
        <f t="shared" si="38"/>
        <v>0</v>
      </c>
      <c r="N589" s="15">
        <v>0</v>
      </c>
      <c r="O589" s="17">
        <v>0</v>
      </c>
      <c r="P589" s="44">
        <f t="shared" si="40"/>
        <v>0</v>
      </c>
    </row>
    <row r="590" spans="1:16" ht="14.1" customHeight="1">
      <c r="A590" s="2">
        <v>280</v>
      </c>
      <c r="B590" s="2" t="str">
        <f>VLOOKUP(A590,Sheet2!$A$1:$B$114,2)</f>
        <v>Dare Co</v>
      </c>
      <c r="C590" s="2">
        <v>12</v>
      </c>
      <c r="D590" s="2" t="str">
        <f>VLOOKUP(C590,Sheet1!$A$1:$B$18,2)</f>
        <v>Other Professional Staff</v>
      </c>
      <c r="E590" s="15">
        <v>19</v>
      </c>
      <c r="F590" s="17">
        <v>17</v>
      </c>
      <c r="G590" s="25">
        <f t="shared" si="37"/>
        <v>2</v>
      </c>
      <c r="H590" s="15">
        <v>1</v>
      </c>
      <c r="I590" s="17">
        <v>1</v>
      </c>
      <c r="J590" s="25">
        <f t="shared" si="39"/>
        <v>0</v>
      </c>
      <c r="K590" s="15">
        <v>5</v>
      </c>
      <c r="L590" s="17">
        <v>4</v>
      </c>
      <c r="M590" s="25">
        <f t="shared" si="38"/>
        <v>1</v>
      </c>
      <c r="N590" s="15">
        <v>25</v>
      </c>
      <c r="O590" s="17">
        <v>22</v>
      </c>
      <c r="P590" s="44">
        <f t="shared" si="40"/>
        <v>3</v>
      </c>
    </row>
    <row r="591" spans="1:16" ht="14.1" customHeight="1">
      <c r="A591" s="2">
        <v>280</v>
      </c>
      <c r="B591" s="2" t="str">
        <f>VLOOKUP(A591,Sheet2!$A$1:$B$114,2)</f>
        <v>Dare Co</v>
      </c>
      <c r="C591" s="2">
        <v>13</v>
      </c>
      <c r="D591" s="2" t="str">
        <f>VLOOKUP(C591,Sheet1!$A$1:$B$18,2)</f>
        <v>Teacher Assistants</v>
      </c>
      <c r="E591" s="15">
        <v>75</v>
      </c>
      <c r="F591" s="17">
        <v>63</v>
      </c>
      <c r="G591" s="25">
        <f t="shared" si="37"/>
        <v>12</v>
      </c>
      <c r="H591" s="15">
        <v>2</v>
      </c>
      <c r="I591" s="17">
        <v>3</v>
      </c>
      <c r="J591" s="25">
        <f t="shared" si="39"/>
        <v>-1</v>
      </c>
      <c r="K591" s="15">
        <v>24</v>
      </c>
      <c r="L591" s="17">
        <v>40</v>
      </c>
      <c r="M591" s="25">
        <f t="shared" si="38"/>
        <v>-16</v>
      </c>
      <c r="N591" s="15">
        <v>101</v>
      </c>
      <c r="O591" s="17">
        <v>106</v>
      </c>
      <c r="P591" s="44">
        <f t="shared" si="40"/>
        <v>-5</v>
      </c>
    </row>
    <row r="592" spans="1:16" ht="14.1" customHeight="1">
      <c r="A592" s="2">
        <v>280</v>
      </c>
      <c r="B592" s="2" t="str">
        <f>VLOOKUP(A592,Sheet2!$A$1:$B$114,2)</f>
        <v>Dare Co</v>
      </c>
      <c r="C592" s="2">
        <v>14</v>
      </c>
      <c r="D592" s="2" t="str">
        <f>VLOOKUP(C592,Sheet1!$A$1:$B$18,2)</f>
        <v>Technicians</v>
      </c>
      <c r="E592" s="15">
        <v>2</v>
      </c>
      <c r="F592" s="17">
        <v>0</v>
      </c>
      <c r="G592" s="25">
        <f t="shared" si="37"/>
        <v>2</v>
      </c>
      <c r="H592" s="15">
        <v>0</v>
      </c>
      <c r="I592" s="17">
        <v>0</v>
      </c>
      <c r="J592" s="25">
        <f t="shared" si="39"/>
        <v>0</v>
      </c>
      <c r="K592" s="15">
        <v>2</v>
      </c>
      <c r="L592" s="17">
        <v>4</v>
      </c>
      <c r="M592" s="25">
        <f t="shared" si="38"/>
        <v>-2</v>
      </c>
      <c r="N592" s="15">
        <v>4</v>
      </c>
      <c r="O592" s="17">
        <v>4</v>
      </c>
      <c r="P592" s="44">
        <f t="shared" si="40"/>
        <v>0</v>
      </c>
    </row>
    <row r="593" spans="1:16" ht="14.1" customHeight="1">
      <c r="A593" s="2">
        <v>280</v>
      </c>
      <c r="B593" s="2" t="str">
        <f>VLOOKUP(A593,Sheet2!$A$1:$B$114,2)</f>
        <v>Dare Co</v>
      </c>
      <c r="C593" s="2">
        <v>15</v>
      </c>
      <c r="D593" s="2" t="str">
        <f>VLOOKUP(C593,Sheet1!$A$1:$B$18,2)</f>
        <v>Clerks/Secretaries</v>
      </c>
      <c r="E593" s="15">
        <v>28</v>
      </c>
      <c r="F593" s="17">
        <v>14</v>
      </c>
      <c r="G593" s="25">
        <f t="shared" si="37"/>
        <v>14</v>
      </c>
      <c r="H593" s="15">
        <v>0</v>
      </c>
      <c r="I593" s="17">
        <v>10</v>
      </c>
      <c r="J593" s="25">
        <f t="shared" si="39"/>
        <v>-10</v>
      </c>
      <c r="K593" s="15">
        <v>25</v>
      </c>
      <c r="L593" s="17">
        <v>30</v>
      </c>
      <c r="M593" s="25">
        <f t="shared" si="38"/>
        <v>-5</v>
      </c>
      <c r="N593" s="15">
        <v>53</v>
      </c>
      <c r="O593" s="17">
        <v>54</v>
      </c>
      <c r="P593" s="44">
        <f t="shared" si="40"/>
        <v>-1</v>
      </c>
    </row>
    <row r="594" spans="1:16" ht="14.1" customHeight="1">
      <c r="A594" s="2">
        <v>280</v>
      </c>
      <c r="B594" s="2" t="str">
        <f>VLOOKUP(A594,Sheet2!$A$1:$B$114,2)</f>
        <v>Dare Co</v>
      </c>
      <c r="C594" s="2">
        <v>16</v>
      </c>
      <c r="D594" s="2" t="str">
        <f>VLOOKUP(C594,Sheet1!$A$1:$B$18,2)</f>
        <v>Service Workers</v>
      </c>
      <c r="E594" s="15">
        <v>4</v>
      </c>
      <c r="F594" s="17">
        <v>10</v>
      </c>
      <c r="G594" s="25">
        <f t="shared" si="37"/>
        <v>-6</v>
      </c>
      <c r="H594" s="15">
        <v>0</v>
      </c>
      <c r="I594" s="17">
        <v>0</v>
      </c>
      <c r="J594" s="25">
        <f t="shared" si="39"/>
        <v>0</v>
      </c>
      <c r="K594" s="15">
        <v>70</v>
      </c>
      <c r="L594" s="17">
        <v>75</v>
      </c>
      <c r="M594" s="25">
        <f t="shared" si="38"/>
        <v>-5</v>
      </c>
      <c r="N594" s="15">
        <v>74</v>
      </c>
      <c r="O594" s="17">
        <v>85</v>
      </c>
      <c r="P594" s="44">
        <f t="shared" si="40"/>
        <v>-11</v>
      </c>
    </row>
    <row r="595" spans="1:16" ht="14.1" customHeight="1">
      <c r="A595" s="2">
        <v>280</v>
      </c>
      <c r="B595" s="2" t="str">
        <f>VLOOKUP(A595,Sheet2!$A$1:$B$114,2)</f>
        <v>Dare Co</v>
      </c>
      <c r="C595" s="2">
        <v>17</v>
      </c>
      <c r="D595" s="2" t="str">
        <f>VLOOKUP(C595,Sheet1!$A$1:$B$18,2)</f>
        <v>Skilled Crafts</v>
      </c>
      <c r="E595" s="15">
        <v>3</v>
      </c>
      <c r="F595" s="17">
        <v>3</v>
      </c>
      <c r="G595" s="25">
        <f t="shared" si="37"/>
        <v>0</v>
      </c>
      <c r="H595" s="15">
        <v>0</v>
      </c>
      <c r="I595" s="17">
        <v>4</v>
      </c>
      <c r="J595" s="25">
        <f t="shared" si="39"/>
        <v>-4</v>
      </c>
      <c r="K595" s="15">
        <v>11</v>
      </c>
      <c r="L595" s="17">
        <v>7</v>
      </c>
      <c r="M595" s="25">
        <f t="shared" si="38"/>
        <v>4</v>
      </c>
      <c r="N595" s="15">
        <v>14</v>
      </c>
      <c r="O595" s="17">
        <v>14</v>
      </c>
      <c r="P595" s="44">
        <f t="shared" si="40"/>
        <v>0</v>
      </c>
    </row>
    <row r="596" spans="1:16" ht="14.1" customHeight="1">
      <c r="A596" s="2">
        <v>280</v>
      </c>
      <c r="B596" s="2" t="str">
        <f>VLOOKUP(A596,Sheet2!$A$1:$B$114,2)</f>
        <v>Dare Co</v>
      </c>
      <c r="C596" s="2">
        <v>18</v>
      </c>
      <c r="D596" s="2" t="str">
        <f>VLOOKUP(C596,Sheet1!$A$1:$B$18,2)</f>
        <v>Laborers Unskilled</v>
      </c>
      <c r="E596" s="15">
        <v>0</v>
      </c>
      <c r="F596" s="17">
        <v>0</v>
      </c>
      <c r="G596" s="25">
        <f t="shared" si="37"/>
        <v>0</v>
      </c>
      <c r="H596" s="15">
        <v>0</v>
      </c>
      <c r="I596" s="17">
        <v>0</v>
      </c>
      <c r="J596" s="25">
        <f t="shared" si="39"/>
        <v>0</v>
      </c>
      <c r="K596" s="15">
        <v>0</v>
      </c>
      <c r="L596" s="17">
        <v>0</v>
      </c>
      <c r="M596" s="25">
        <f t="shared" si="38"/>
        <v>0</v>
      </c>
      <c r="N596" s="15">
        <v>0</v>
      </c>
      <c r="O596" s="17">
        <v>0</v>
      </c>
      <c r="P596" s="44">
        <f t="shared" si="40"/>
        <v>0</v>
      </c>
    </row>
    <row r="597" spans="1:16" ht="14.1" customHeight="1">
      <c r="A597" s="2">
        <v>290</v>
      </c>
      <c r="B597" s="2" t="str">
        <f>VLOOKUP(A597,Sheet2!$A$1:$B$114,2)</f>
        <v>Davidson Co</v>
      </c>
      <c r="C597" s="2">
        <v>1</v>
      </c>
      <c r="D597" s="2" t="str">
        <f>VLOOKUP(C597,Sheet1!$A$1:$B$18,2)</f>
        <v>Officials, Administrators, Managers</v>
      </c>
      <c r="E597" s="15">
        <v>9</v>
      </c>
      <c r="F597" s="17">
        <v>11</v>
      </c>
      <c r="G597" s="25">
        <f t="shared" si="37"/>
        <v>-2</v>
      </c>
      <c r="H597" s="15">
        <v>0</v>
      </c>
      <c r="I597" s="17">
        <v>0</v>
      </c>
      <c r="J597" s="25">
        <f t="shared" si="39"/>
        <v>0</v>
      </c>
      <c r="K597" s="15">
        <v>8</v>
      </c>
      <c r="L597" s="17">
        <v>7</v>
      </c>
      <c r="M597" s="25">
        <f t="shared" si="38"/>
        <v>1</v>
      </c>
      <c r="N597" s="15">
        <v>17</v>
      </c>
      <c r="O597" s="17">
        <v>18</v>
      </c>
      <c r="P597" s="44">
        <f t="shared" si="40"/>
        <v>-1</v>
      </c>
    </row>
    <row r="598" spans="1:16" ht="14.1" customHeight="1">
      <c r="A598" s="2">
        <v>290</v>
      </c>
      <c r="B598" s="2" t="str">
        <f>VLOOKUP(A598,Sheet2!$A$1:$B$114,2)</f>
        <v>Davidson Co</v>
      </c>
      <c r="C598" s="2">
        <v>2</v>
      </c>
      <c r="D598" s="2" t="str">
        <f>VLOOKUP(C598,Sheet1!$A$1:$B$18,2)</f>
        <v>Principals</v>
      </c>
      <c r="E598" s="15">
        <v>33</v>
      </c>
      <c r="F598" s="17">
        <v>33</v>
      </c>
      <c r="G598" s="25">
        <f t="shared" si="37"/>
        <v>0</v>
      </c>
      <c r="H598" s="15">
        <v>0</v>
      </c>
      <c r="I598" s="17">
        <v>0</v>
      </c>
      <c r="J598" s="25">
        <f t="shared" si="39"/>
        <v>0</v>
      </c>
      <c r="K598" s="15">
        <v>0</v>
      </c>
      <c r="L598" s="17">
        <v>0</v>
      </c>
      <c r="M598" s="25">
        <f t="shared" si="38"/>
        <v>0</v>
      </c>
      <c r="N598" s="15">
        <v>33</v>
      </c>
      <c r="O598" s="17">
        <v>33</v>
      </c>
      <c r="P598" s="44">
        <f t="shared" si="40"/>
        <v>0</v>
      </c>
    </row>
    <row r="599" spans="1:16" ht="14.1" customHeight="1">
      <c r="A599" s="2">
        <v>290</v>
      </c>
      <c r="B599" s="2" t="str">
        <f>VLOOKUP(A599,Sheet2!$A$1:$B$114,2)</f>
        <v>Davidson Co</v>
      </c>
      <c r="C599" s="2">
        <v>3</v>
      </c>
      <c r="D599" s="2" t="str">
        <f>VLOOKUP(C599,Sheet1!$A$1:$B$18,2)</f>
        <v>Assistant Principals, Teaching</v>
      </c>
      <c r="E599" s="15">
        <v>0</v>
      </c>
      <c r="F599" s="17">
        <v>0</v>
      </c>
      <c r="G599" s="25">
        <f t="shared" si="37"/>
        <v>0</v>
      </c>
      <c r="H599" s="15">
        <v>0</v>
      </c>
      <c r="I599" s="17">
        <v>0</v>
      </c>
      <c r="J599" s="25">
        <f t="shared" si="39"/>
        <v>0</v>
      </c>
      <c r="K599" s="15">
        <v>0</v>
      </c>
      <c r="L599" s="17">
        <v>0</v>
      </c>
      <c r="M599" s="25">
        <f t="shared" si="38"/>
        <v>0</v>
      </c>
      <c r="N599" s="15">
        <v>0</v>
      </c>
      <c r="O599" s="17">
        <v>0</v>
      </c>
      <c r="P599" s="44">
        <f t="shared" si="40"/>
        <v>0</v>
      </c>
    </row>
    <row r="600" spans="1:16" ht="14.1" customHeight="1">
      <c r="A600" s="2">
        <v>290</v>
      </c>
      <c r="B600" s="2" t="str">
        <f>VLOOKUP(A600,Sheet2!$A$1:$B$114,2)</f>
        <v>Davidson Co</v>
      </c>
      <c r="C600" s="2">
        <v>4</v>
      </c>
      <c r="D600" s="2" t="str">
        <f>VLOOKUP(C600,Sheet1!$A$1:$B$18,2)</f>
        <v>Assistant Principals, Non-Teaching</v>
      </c>
      <c r="E600" s="15">
        <v>2</v>
      </c>
      <c r="F600" s="17">
        <v>33</v>
      </c>
      <c r="G600" s="25">
        <f t="shared" si="37"/>
        <v>-31</v>
      </c>
      <c r="H600" s="15">
        <v>30</v>
      </c>
      <c r="I600" s="17">
        <v>0</v>
      </c>
      <c r="J600" s="25">
        <f t="shared" si="39"/>
        <v>30</v>
      </c>
      <c r="K600" s="15">
        <v>0</v>
      </c>
      <c r="L600" s="17">
        <v>0</v>
      </c>
      <c r="M600" s="25">
        <f t="shared" si="38"/>
        <v>0</v>
      </c>
      <c r="N600" s="15">
        <v>32</v>
      </c>
      <c r="O600" s="17">
        <v>33</v>
      </c>
      <c r="P600" s="44">
        <f t="shared" si="40"/>
        <v>-1</v>
      </c>
    </row>
    <row r="601" spans="1:16" ht="14.1" customHeight="1">
      <c r="A601" s="2">
        <v>290</v>
      </c>
      <c r="B601" s="2" t="str">
        <f>VLOOKUP(A601,Sheet2!$A$1:$B$114,2)</f>
        <v>Davidson Co</v>
      </c>
      <c r="C601" s="2">
        <v>5</v>
      </c>
      <c r="D601" s="2" t="str">
        <f>VLOOKUP(C601,Sheet1!$A$1:$B$18,2)</f>
        <v>Elementry Teachers</v>
      </c>
      <c r="E601" s="15">
        <v>549</v>
      </c>
      <c r="F601" s="17">
        <v>526</v>
      </c>
      <c r="G601" s="25">
        <f t="shared" si="37"/>
        <v>23</v>
      </c>
      <c r="H601" s="15">
        <v>49</v>
      </c>
      <c r="I601" s="17">
        <v>69</v>
      </c>
      <c r="J601" s="25">
        <f t="shared" si="39"/>
        <v>-20</v>
      </c>
      <c r="K601" s="15">
        <v>7</v>
      </c>
      <c r="L601" s="17">
        <v>20</v>
      </c>
      <c r="M601" s="25">
        <f t="shared" si="38"/>
        <v>-13</v>
      </c>
      <c r="N601" s="15">
        <v>605</v>
      </c>
      <c r="O601" s="17">
        <v>615</v>
      </c>
      <c r="P601" s="44">
        <f t="shared" si="40"/>
        <v>-10</v>
      </c>
    </row>
    <row r="602" spans="1:16" ht="14.1" customHeight="1">
      <c r="A602" s="2">
        <v>290</v>
      </c>
      <c r="B602" s="2" t="str">
        <f>VLOOKUP(A602,Sheet2!$A$1:$B$114,2)</f>
        <v>Davidson Co</v>
      </c>
      <c r="C602" s="2">
        <v>6</v>
      </c>
      <c r="D602" s="2" t="str">
        <f>VLOOKUP(C602,Sheet1!$A$1:$B$18,2)</f>
        <v>Secondary Teachers</v>
      </c>
      <c r="E602" s="15">
        <v>256</v>
      </c>
      <c r="F602" s="17">
        <v>267</v>
      </c>
      <c r="G602" s="25">
        <f t="shared" si="37"/>
        <v>-11</v>
      </c>
      <c r="H602" s="15">
        <v>12</v>
      </c>
      <c r="I602" s="17">
        <v>4</v>
      </c>
      <c r="J602" s="25">
        <f t="shared" si="39"/>
        <v>8</v>
      </c>
      <c r="K602" s="15">
        <v>0</v>
      </c>
      <c r="L602" s="17">
        <v>3</v>
      </c>
      <c r="M602" s="25">
        <f t="shared" si="38"/>
        <v>-3</v>
      </c>
      <c r="N602" s="15">
        <v>268</v>
      </c>
      <c r="O602" s="17">
        <v>274</v>
      </c>
      <c r="P602" s="44">
        <f t="shared" si="40"/>
        <v>-6</v>
      </c>
    </row>
    <row r="603" spans="1:16" ht="14.1" customHeight="1">
      <c r="A603" s="2">
        <v>290</v>
      </c>
      <c r="B603" s="2" t="str">
        <f>VLOOKUP(A603,Sheet2!$A$1:$B$114,2)</f>
        <v>Davidson Co</v>
      </c>
      <c r="C603" s="2">
        <v>7</v>
      </c>
      <c r="D603" s="2" t="str">
        <f>VLOOKUP(C603,Sheet1!$A$1:$B$18,2)</f>
        <v>Other Teachers</v>
      </c>
      <c r="E603" s="15">
        <v>257</v>
      </c>
      <c r="F603" s="17">
        <v>264</v>
      </c>
      <c r="G603" s="25">
        <f t="shared" si="37"/>
        <v>-7</v>
      </c>
      <c r="H603" s="15">
        <v>54</v>
      </c>
      <c r="I603" s="17">
        <v>49</v>
      </c>
      <c r="J603" s="25">
        <f t="shared" si="39"/>
        <v>5</v>
      </c>
      <c r="K603" s="15">
        <v>7</v>
      </c>
      <c r="L603" s="17">
        <v>14</v>
      </c>
      <c r="M603" s="25">
        <f t="shared" si="38"/>
        <v>-7</v>
      </c>
      <c r="N603" s="15">
        <v>318</v>
      </c>
      <c r="O603" s="17">
        <v>327</v>
      </c>
      <c r="P603" s="44">
        <f t="shared" si="40"/>
        <v>-9</v>
      </c>
    </row>
    <row r="604" spans="1:16" ht="14.1" customHeight="1">
      <c r="A604" s="2">
        <v>290</v>
      </c>
      <c r="B604" s="2" t="str">
        <f>VLOOKUP(A604,Sheet2!$A$1:$B$114,2)</f>
        <v>Davidson Co</v>
      </c>
      <c r="C604" s="2">
        <v>8</v>
      </c>
      <c r="D604" s="2" t="str">
        <f>VLOOKUP(C604,Sheet1!$A$1:$B$18,2)</f>
        <v>Guidence Personnel</v>
      </c>
      <c r="E604" s="15">
        <v>51</v>
      </c>
      <c r="F604" s="17">
        <v>52</v>
      </c>
      <c r="G604" s="25">
        <f t="shared" si="37"/>
        <v>-1</v>
      </c>
      <c r="H604" s="15">
        <v>2</v>
      </c>
      <c r="I604" s="17">
        <v>2</v>
      </c>
      <c r="J604" s="25">
        <f t="shared" si="39"/>
        <v>0</v>
      </c>
      <c r="K604" s="15">
        <v>1</v>
      </c>
      <c r="L604" s="17">
        <v>1</v>
      </c>
      <c r="M604" s="25">
        <f t="shared" si="38"/>
        <v>0</v>
      </c>
      <c r="N604" s="15">
        <v>54</v>
      </c>
      <c r="O604" s="17">
        <v>55</v>
      </c>
      <c r="P604" s="44">
        <f t="shared" si="40"/>
        <v>-1</v>
      </c>
    </row>
    <row r="605" spans="1:16" ht="14.1" customHeight="1">
      <c r="A605" s="2">
        <v>290</v>
      </c>
      <c r="B605" s="2" t="str">
        <f>VLOOKUP(A605,Sheet2!$A$1:$B$114,2)</f>
        <v>Davidson Co</v>
      </c>
      <c r="C605" s="2">
        <v>9</v>
      </c>
      <c r="D605" s="2" t="str">
        <f>VLOOKUP(C605,Sheet1!$A$1:$B$18,2)</f>
        <v>Psychology Personnel</v>
      </c>
      <c r="E605" s="15">
        <v>7</v>
      </c>
      <c r="F605" s="17">
        <v>7</v>
      </c>
      <c r="G605" s="25">
        <f t="shared" si="37"/>
        <v>0</v>
      </c>
      <c r="H605" s="15">
        <v>0</v>
      </c>
      <c r="I605" s="17">
        <v>0</v>
      </c>
      <c r="J605" s="25">
        <f t="shared" si="39"/>
        <v>0</v>
      </c>
      <c r="K605" s="15">
        <v>0</v>
      </c>
      <c r="L605" s="17">
        <v>0</v>
      </c>
      <c r="M605" s="25">
        <f t="shared" si="38"/>
        <v>0</v>
      </c>
      <c r="N605" s="15">
        <v>7</v>
      </c>
      <c r="O605" s="17">
        <v>7</v>
      </c>
      <c r="P605" s="44">
        <f t="shared" si="40"/>
        <v>0</v>
      </c>
    </row>
    <row r="606" spans="1:16" ht="14.1" customHeight="1">
      <c r="A606" s="2">
        <v>290</v>
      </c>
      <c r="B606" s="2" t="str">
        <f>VLOOKUP(A606,Sheet2!$A$1:$B$114,2)</f>
        <v>Davidson Co</v>
      </c>
      <c r="C606" s="2">
        <v>10</v>
      </c>
      <c r="D606" s="2" t="str">
        <f>VLOOKUP(C606,Sheet1!$A$1:$B$18,2)</f>
        <v>Media Cordinators and Audio Visual</v>
      </c>
      <c r="E606" s="15">
        <v>27</v>
      </c>
      <c r="F606" s="17">
        <v>29</v>
      </c>
      <c r="G606" s="25">
        <f t="shared" si="37"/>
        <v>-2</v>
      </c>
      <c r="H606" s="15">
        <v>0</v>
      </c>
      <c r="I606" s="17">
        <v>0</v>
      </c>
      <c r="J606" s="25">
        <f t="shared" si="39"/>
        <v>0</v>
      </c>
      <c r="K606" s="15">
        <v>2</v>
      </c>
      <c r="L606" s="17">
        <v>1</v>
      </c>
      <c r="M606" s="25">
        <f t="shared" si="38"/>
        <v>1</v>
      </c>
      <c r="N606" s="15">
        <v>29</v>
      </c>
      <c r="O606" s="17">
        <v>30</v>
      </c>
      <c r="P606" s="44">
        <f t="shared" si="40"/>
        <v>-1</v>
      </c>
    </row>
    <row r="607" spans="1:16" ht="14.1" customHeight="1">
      <c r="A607" s="2">
        <v>290</v>
      </c>
      <c r="B607" s="2" t="str">
        <f>VLOOKUP(A607,Sheet2!$A$1:$B$114,2)</f>
        <v>Davidson Co</v>
      </c>
      <c r="C607" s="2">
        <v>11</v>
      </c>
      <c r="D607" s="2" t="str">
        <f>VLOOKUP(C607,Sheet1!$A$1:$B$18,2)</f>
        <v>Consultants and Supervisors of Instructions</v>
      </c>
      <c r="E607" s="15">
        <v>17</v>
      </c>
      <c r="F607" s="17">
        <v>22</v>
      </c>
      <c r="G607" s="25">
        <f t="shared" si="37"/>
        <v>-5</v>
      </c>
      <c r="H607" s="15">
        <v>12</v>
      </c>
      <c r="I607" s="17">
        <v>4</v>
      </c>
      <c r="J607" s="25">
        <f t="shared" si="39"/>
        <v>8</v>
      </c>
      <c r="K607" s="15">
        <v>2</v>
      </c>
      <c r="L607" s="17">
        <v>2</v>
      </c>
      <c r="M607" s="25">
        <f t="shared" si="38"/>
        <v>0</v>
      </c>
      <c r="N607" s="15">
        <v>31</v>
      </c>
      <c r="O607" s="17">
        <v>28</v>
      </c>
      <c r="P607" s="44">
        <f t="shared" si="40"/>
        <v>3</v>
      </c>
    </row>
    <row r="608" spans="1:16" ht="14.1" customHeight="1">
      <c r="A608" s="2">
        <v>290</v>
      </c>
      <c r="B608" s="2" t="str">
        <f>VLOOKUP(A608,Sheet2!$A$1:$B$114,2)</f>
        <v>Davidson Co</v>
      </c>
      <c r="C608" s="2">
        <v>12</v>
      </c>
      <c r="D608" s="2" t="str">
        <f>VLOOKUP(C608,Sheet1!$A$1:$B$18,2)</f>
        <v>Other Professional Staff</v>
      </c>
      <c r="E608" s="15">
        <v>50</v>
      </c>
      <c r="F608" s="17">
        <v>50</v>
      </c>
      <c r="G608" s="25">
        <f t="shared" si="37"/>
        <v>0</v>
      </c>
      <c r="H608" s="15">
        <v>0</v>
      </c>
      <c r="I608" s="17">
        <v>0</v>
      </c>
      <c r="J608" s="25">
        <f t="shared" si="39"/>
        <v>0</v>
      </c>
      <c r="K608" s="15">
        <v>13</v>
      </c>
      <c r="L608" s="17">
        <v>19</v>
      </c>
      <c r="M608" s="25">
        <f t="shared" si="38"/>
        <v>-6</v>
      </c>
      <c r="N608" s="15">
        <v>63</v>
      </c>
      <c r="O608" s="17">
        <v>69</v>
      </c>
      <c r="P608" s="44">
        <f t="shared" si="40"/>
        <v>-6</v>
      </c>
    </row>
    <row r="609" spans="1:16" ht="14.1" customHeight="1">
      <c r="A609" s="2">
        <v>290</v>
      </c>
      <c r="B609" s="2" t="str">
        <f>VLOOKUP(A609,Sheet2!$A$1:$B$114,2)</f>
        <v>Davidson Co</v>
      </c>
      <c r="C609" s="2">
        <v>13</v>
      </c>
      <c r="D609" s="2" t="str">
        <f>VLOOKUP(C609,Sheet1!$A$1:$B$18,2)</f>
        <v>Teacher Assistants</v>
      </c>
      <c r="E609" s="15">
        <v>304</v>
      </c>
      <c r="F609" s="17">
        <v>287</v>
      </c>
      <c r="G609" s="25">
        <f t="shared" si="37"/>
        <v>17</v>
      </c>
      <c r="H609" s="15">
        <v>65</v>
      </c>
      <c r="I609" s="17">
        <v>103</v>
      </c>
      <c r="J609" s="25">
        <f t="shared" si="39"/>
        <v>-38</v>
      </c>
      <c r="K609" s="15">
        <v>3</v>
      </c>
      <c r="L609" s="17">
        <v>5</v>
      </c>
      <c r="M609" s="25">
        <f t="shared" si="38"/>
        <v>-2</v>
      </c>
      <c r="N609" s="15">
        <v>372</v>
      </c>
      <c r="O609" s="17">
        <v>395</v>
      </c>
      <c r="P609" s="44">
        <f t="shared" si="40"/>
        <v>-23</v>
      </c>
    </row>
    <row r="610" spans="1:16" ht="14.1" customHeight="1">
      <c r="A610" s="2">
        <v>290</v>
      </c>
      <c r="B610" s="2" t="str">
        <f>VLOOKUP(A610,Sheet2!$A$1:$B$114,2)</f>
        <v>Davidson Co</v>
      </c>
      <c r="C610" s="2">
        <v>14</v>
      </c>
      <c r="D610" s="2" t="str">
        <f>VLOOKUP(C610,Sheet1!$A$1:$B$18,2)</f>
        <v>Technicians</v>
      </c>
      <c r="E610" s="15">
        <v>1</v>
      </c>
      <c r="F610" s="17">
        <v>1</v>
      </c>
      <c r="G610" s="25">
        <f t="shared" si="37"/>
        <v>0</v>
      </c>
      <c r="H610" s="15">
        <v>3</v>
      </c>
      <c r="I610" s="17">
        <v>4</v>
      </c>
      <c r="J610" s="25">
        <f t="shared" si="39"/>
        <v>-1</v>
      </c>
      <c r="K610" s="15">
        <v>5</v>
      </c>
      <c r="L610" s="17">
        <v>5</v>
      </c>
      <c r="M610" s="25">
        <f t="shared" si="38"/>
        <v>0</v>
      </c>
      <c r="N610" s="15">
        <v>9</v>
      </c>
      <c r="O610" s="17">
        <v>10</v>
      </c>
      <c r="P610" s="44">
        <f t="shared" si="40"/>
        <v>-1</v>
      </c>
    </row>
    <row r="611" spans="1:16" ht="14.1" customHeight="1">
      <c r="A611" s="2">
        <v>290</v>
      </c>
      <c r="B611" s="2" t="str">
        <f>VLOOKUP(A611,Sheet2!$A$1:$B$114,2)</f>
        <v>Davidson Co</v>
      </c>
      <c r="C611" s="2">
        <v>15</v>
      </c>
      <c r="D611" s="2" t="str">
        <f>VLOOKUP(C611,Sheet1!$A$1:$B$18,2)</f>
        <v>Clerks/Secretaries</v>
      </c>
      <c r="E611" s="15">
        <v>73</v>
      </c>
      <c r="F611" s="17">
        <v>52</v>
      </c>
      <c r="G611" s="25">
        <f t="shared" si="37"/>
        <v>21</v>
      </c>
      <c r="H611" s="15">
        <v>57</v>
      </c>
      <c r="I611" s="17">
        <v>71</v>
      </c>
      <c r="J611" s="25">
        <f t="shared" si="39"/>
        <v>-14</v>
      </c>
      <c r="K611" s="15">
        <v>5</v>
      </c>
      <c r="L611" s="17">
        <v>15</v>
      </c>
      <c r="M611" s="25">
        <f t="shared" si="38"/>
        <v>-10</v>
      </c>
      <c r="N611" s="15">
        <v>135</v>
      </c>
      <c r="O611" s="17">
        <v>138</v>
      </c>
      <c r="P611" s="44">
        <f t="shared" si="40"/>
        <v>-3</v>
      </c>
    </row>
    <row r="612" spans="1:16" ht="14.1" customHeight="1">
      <c r="A612" s="2">
        <v>290</v>
      </c>
      <c r="B612" s="2" t="str">
        <f>VLOOKUP(A612,Sheet2!$A$1:$B$114,2)</f>
        <v>Davidson Co</v>
      </c>
      <c r="C612" s="2">
        <v>16</v>
      </c>
      <c r="D612" s="2" t="str">
        <f>VLOOKUP(C612,Sheet1!$A$1:$B$18,2)</f>
        <v>Service Workers</v>
      </c>
      <c r="E612" s="15">
        <v>114</v>
      </c>
      <c r="F612" s="17">
        <v>43</v>
      </c>
      <c r="G612" s="25">
        <f t="shared" si="37"/>
        <v>71</v>
      </c>
      <c r="H612" s="15">
        <v>0</v>
      </c>
      <c r="I612" s="17">
        <v>80</v>
      </c>
      <c r="J612" s="25">
        <f t="shared" si="39"/>
        <v>-80</v>
      </c>
      <c r="K612" s="15">
        <v>109</v>
      </c>
      <c r="L612" s="17">
        <v>111</v>
      </c>
      <c r="M612" s="25">
        <f t="shared" si="38"/>
        <v>-2</v>
      </c>
      <c r="N612" s="15">
        <v>223</v>
      </c>
      <c r="O612" s="17">
        <v>234</v>
      </c>
      <c r="P612" s="44">
        <f t="shared" si="40"/>
        <v>-11</v>
      </c>
    </row>
    <row r="613" spans="1:16" ht="14.1" customHeight="1">
      <c r="A613" s="2">
        <v>290</v>
      </c>
      <c r="B613" s="2" t="str">
        <f>VLOOKUP(A613,Sheet2!$A$1:$B$114,2)</f>
        <v>Davidson Co</v>
      </c>
      <c r="C613" s="2">
        <v>17</v>
      </c>
      <c r="D613" s="2" t="str">
        <f>VLOOKUP(C613,Sheet1!$A$1:$B$18,2)</f>
        <v>Skilled Crafts</v>
      </c>
      <c r="E613" s="15">
        <v>15</v>
      </c>
      <c r="F613" s="17">
        <v>15</v>
      </c>
      <c r="G613" s="25">
        <f t="shared" si="37"/>
        <v>0</v>
      </c>
      <c r="H613" s="15">
        <v>0</v>
      </c>
      <c r="I613" s="17">
        <v>0</v>
      </c>
      <c r="J613" s="25">
        <f t="shared" si="39"/>
        <v>0</v>
      </c>
      <c r="K613" s="15">
        <v>38</v>
      </c>
      <c r="L613" s="17">
        <v>38</v>
      </c>
      <c r="M613" s="25">
        <f t="shared" si="38"/>
        <v>0</v>
      </c>
      <c r="N613" s="15">
        <v>53</v>
      </c>
      <c r="O613" s="17">
        <v>53</v>
      </c>
      <c r="P613" s="44">
        <f t="shared" si="40"/>
        <v>0</v>
      </c>
    </row>
    <row r="614" spans="1:16" ht="14.1" customHeight="1">
      <c r="A614" s="2">
        <v>290</v>
      </c>
      <c r="B614" s="2" t="str">
        <f>VLOOKUP(A614,Sheet2!$A$1:$B$114,2)</f>
        <v>Davidson Co</v>
      </c>
      <c r="C614" s="2">
        <v>18</v>
      </c>
      <c r="D614" s="2" t="str">
        <f>VLOOKUP(C614,Sheet1!$A$1:$B$18,2)</f>
        <v>Laborers Unskilled</v>
      </c>
      <c r="E614" s="15">
        <v>0</v>
      </c>
      <c r="F614" s="17">
        <v>0</v>
      </c>
      <c r="G614" s="25">
        <f t="shared" si="37"/>
        <v>0</v>
      </c>
      <c r="H614" s="15">
        <v>0</v>
      </c>
      <c r="I614" s="17">
        <v>0</v>
      </c>
      <c r="J614" s="25">
        <f t="shared" si="39"/>
        <v>0</v>
      </c>
      <c r="K614" s="15">
        <v>3</v>
      </c>
      <c r="L614" s="17">
        <v>3</v>
      </c>
      <c r="M614" s="25">
        <f t="shared" si="38"/>
        <v>0</v>
      </c>
      <c r="N614" s="15">
        <v>3</v>
      </c>
      <c r="O614" s="17">
        <v>3</v>
      </c>
      <c r="P614" s="44">
        <f t="shared" si="40"/>
        <v>0</v>
      </c>
    </row>
    <row r="615" spans="1:16" ht="14.1" customHeight="1">
      <c r="A615" s="2">
        <v>291</v>
      </c>
      <c r="B615" s="2" t="str">
        <f>VLOOKUP(A615,Sheet2!$A$1:$B$114,2)</f>
        <v>Lexington City</v>
      </c>
      <c r="C615" s="2">
        <v>1</v>
      </c>
      <c r="D615" s="2" t="str">
        <f>VLOOKUP(C615,Sheet1!$A$1:$B$18,2)</f>
        <v>Officials, Administrators, Managers</v>
      </c>
      <c r="E615" s="15">
        <v>4</v>
      </c>
      <c r="F615" s="17">
        <v>6</v>
      </c>
      <c r="G615" s="25">
        <f t="shared" si="37"/>
        <v>-2</v>
      </c>
      <c r="H615" s="15">
        <v>2</v>
      </c>
      <c r="I615" s="17">
        <v>3</v>
      </c>
      <c r="J615" s="25">
        <f t="shared" si="39"/>
        <v>-1</v>
      </c>
      <c r="K615" s="15">
        <v>5</v>
      </c>
      <c r="L615" s="17">
        <v>4</v>
      </c>
      <c r="M615" s="25">
        <f t="shared" si="38"/>
        <v>1</v>
      </c>
      <c r="N615" s="15">
        <v>11</v>
      </c>
      <c r="O615" s="17">
        <v>13</v>
      </c>
      <c r="P615" s="44">
        <f t="shared" si="40"/>
        <v>-2</v>
      </c>
    </row>
    <row r="616" spans="1:16" ht="14.1" customHeight="1">
      <c r="A616" s="2">
        <v>291</v>
      </c>
      <c r="B616" s="2" t="str">
        <f>VLOOKUP(A616,Sheet2!$A$1:$B$114,2)</f>
        <v>Lexington City</v>
      </c>
      <c r="C616" s="2">
        <v>2</v>
      </c>
      <c r="D616" s="2" t="str">
        <f>VLOOKUP(C616,Sheet1!$A$1:$B$18,2)</f>
        <v>Principals</v>
      </c>
      <c r="E616" s="15">
        <v>6</v>
      </c>
      <c r="F616" s="17">
        <v>6</v>
      </c>
      <c r="G616" s="25">
        <f t="shared" si="37"/>
        <v>0</v>
      </c>
      <c r="H616" s="15">
        <v>0</v>
      </c>
      <c r="I616" s="17">
        <v>0</v>
      </c>
      <c r="J616" s="25">
        <f t="shared" si="39"/>
        <v>0</v>
      </c>
      <c r="K616" s="15">
        <v>1</v>
      </c>
      <c r="L616" s="17">
        <v>1</v>
      </c>
      <c r="M616" s="25">
        <f t="shared" si="38"/>
        <v>0</v>
      </c>
      <c r="N616" s="15">
        <v>7</v>
      </c>
      <c r="O616" s="17">
        <v>7</v>
      </c>
      <c r="P616" s="44">
        <f t="shared" si="40"/>
        <v>0</v>
      </c>
    </row>
    <row r="617" spans="1:16" ht="14.1" customHeight="1">
      <c r="A617" s="2">
        <v>291</v>
      </c>
      <c r="B617" s="2" t="str">
        <f>VLOOKUP(A617,Sheet2!$A$1:$B$114,2)</f>
        <v>Lexington City</v>
      </c>
      <c r="C617" s="2">
        <v>3</v>
      </c>
      <c r="D617" s="2" t="str">
        <f>VLOOKUP(C617,Sheet1!$A$1:$B$18,2)</f>
        <v>Assistant Principals, Teaching</v>
      </c>
      <c r="E617" s="15">
        <v>0</v>
      </c>
      <c r="F617" s="17">
        <v>0</v>
      </c>
      <c r="G617" s="25">
        <f t="shared" si="37"/>
        <v>0</v>
      </c>
      <c r="H617" s="15">
        <v>0</v>
      </c>
      <c r="I617" s="17">
        <v>0</v>
      </c>
      <c r="J617" s="25">
        <f t="shared" si="39"/>
        <v>0</v>
      </c>
      <c r="K617" s="15">
        <v>0</v>
      </c>
      <c r="L617" s="17">
        <v>0</v>
      </c>
      <c r="M617" s="25">
        <f t="shared" si="38"/>
        <v>0</v>
      </c>
      <c r="N617" s="15">
        <v>0</v>
      </c>
      <c r="O617" s="17">
        <v>0</v>
      </c>
      <c r="P617" s="44">
        <f t="shared" si="40"/>
        <v>0</v>
      </c>
    </row>
    <row r="618" spans="1:16" ht="14.1" customHeight="1">
      <c r="A618" s="2">
        <v>291</v>
      </c>
      <c r="B618" s="2" t="str">
        <f>VLOOKUP(A618,Sheet2!$A$1:$B$114,2)</f>
        <v>Lexington City</v>
      </c>
      <c r="C618" s="2">
        <v>4</v>
      </c>
      <c r="D618" s="2" t="str">
        <f>VLOOKUP(C618,Sheet1!$A$1:$B$18,2)</f>
        <v>Assistant Principals, Non-Teaching</v>
      </c>
      <c r="E618" s="15">
        <v>9</v>
      </c>
      <c r="F618" s="17">
        <v>8</v>
      </c>
      <c r="G618" s="25">
        <f t="shared" si="37"/>
        <v>1</v>
      </c>
      <c r="H618" s="15">
        <v>0</v>
      </c>
      <c r="I618" s="17">
        <v>0</v>
      </c>
      <c r="J618" s="25">
        <f t="shared" si="39"/>
        <v>0</v>
      </c>
      <c r="K618" s="15">
        <v>0</v>
      </c>
      <c r="L618" s="17">
        <v>0</v>
      </c>
      <c r="M618" s="25">
        <f t="shared" si="38"/>
        <v>0</v>
      </c>
      <c r="N618" s="15">
        <v>9</v>
      </c>
      <c r="O618" s="17">
        <v>8</v>
      </c>
      <c r="P618" s="44">
        <f t="shared" si="40"/>
        <v>1</v>
      </c>
    </row>
    <row r="619" spans="1:16" ht="14.1" customHeight="1">
      <c r="A619" s="2">
        <v>291</v>
      </c>
      <c r="B619" s="2" t="str">
        <f>VLOOKUP(A619,Sheet2!$A$1:$B$114,2)</f>
        <v>Lexington City</v>
      </c>
      <c r="C619" s="2">
        <v>5</v>
      </c>
      <c r="D619" s="2" t="str">
        <f>VLOOKUP(C619,Sheet1!$A$1:$B$18,2)</f>
        <v>Elementry Teachers</v>
      </c>
      <c r="E619" s="15">
        <v>101</v>
      </c>
      <c r="F619" s="17">
        <v>104</v>
      </c>
      <c r="G619" s="25">
        <f t="shared" si="37"/>
        <v>-3</v>
      </c>
      <c r="H619" s="15">
        <v>14</v>
      </c>
      <c r="I619" s="17">
        <v>15</v>
      </c>
      <c r="J619" s="25">
        <f t="shared" si="39"/>
        <v>-1</v>
      </c>
      <c r="K619" s="15">
        <v>0</v>
      </c>
      <c r="L619" s="17">
        <v>5</v>
      </c>
      <c r="M619" s="25">
        <f t="shared" si="38"/>
        <v>-5</v>
      </c>
      <c r="N619" s="15">
        <v>115</v>
      </c>
      <c r="O619" s="17">
        <v>124</v>
      </c>
      <c r="P619" s="44">
        <f t="shared" si="40"/>
        <v>-9</v>
      </c>
    </row>
    <row r="620" spans="1:16" ht="14.1" customHeight="1">
      <c r="A620" s="2">
        <v>291</v>
      </c>
      <c r="B620" s="2" t="str">
        <f>VLOOKUP(A620,Sheet2!$A$1:$B$114,2)</f>
        <v>Lexington City</v>
      </c>
      <c r="C620" s="2">
        <v>6</v>
      </c>
      <c r="D620" s="2" t="str">
        <f>VLOOKUP(C620,Sheet1!$A$1:$B$18,2)</f>
        <v>Secondary Teachers</v>
      </c>
      <c r="E620" s="15">
        <v>43</v>
      </c>
      <c r="F620" s="17">
        <v>44</v>
      </c>
      <c r="G620" s="25">
        <f t="shared" si="37"/>
        <v>-1</v>
      </c>
      <c r="H620" s="15">
        <v>4</v>
      </c>
      <c r="I620" s="17">
        <v>4</v>
      </c>
      <c r="J620" s="25">
        <f t="shared" si="39"/>
        <v>0</v>
      </c>
      <c r="K620" s="15">
        <v>1</v>
      </c>
      <c r="L620" s="17">
        <v>1</v>
      </c>
      <c r="M620" s="25">
        <f t="shared" si="38"/>
        <v>0</v>
      </c>
      <c r="N620" s="15">
        <v>48</v>
      </c>
      <c r="O620" s="17">
        <v>49</v>
      </c>
      <c r="P620" s="44">
        <f t="shared" si="40"/>
        <v>-1</v>
      </c>
    </row>
    <row r="621" spans="1:16" ht="14.1" customHeight="1">
      <c r="A621" s="2">
        <v>291</v>
      </c>
      <c r="B621" s="2" t="str">
        <f>VLOOKUP(A621,Sheet2!$A$1:$B$114,2)</f>
        <v>Lexington City</v>
      </c>
      <c r="C621" s="2">
        <v>7</v>
      </c>
      <c r="D621" s="2" t="str">
        <f>VLOOKUP(C621,Sheet1!$A$1:$B$18,2)</f>
        <v>Other Teachers</v>
      </c>
      <c r="E621" s="15">
        <v>47</v>
      </c>
      <c r="F621" s="17">
        <v>43</v>
      </c>
      <c r="G621" s="25">
        <f t="shared" si="37"/>
        <v>4</v>
      </c>
      <c r="H621" s="15">
        <v>11</v>
      </c>
      <c r="I621" s="17">
        <v>12</v>
      </c>
      <c r="J621" s="25">
        <f t="shared" si="39"/>
        <v>-1</v>
      </c>
      <c r="K621" s="15">
        <v>4</v>
      </c>
      <c r="L621" s="17">
        <v>0</v>
      </c>
      <c r="M621" s="25">
        <f t="shared" si="38"/>
        <v>4</v>
      </c>
      <c r="N621" s="15">
        <v>62</v>
      </c>
      <c r="O621" s="17">
        <v>55</v>
      </c>
      <c r="P621" s="44">
        <f t="shared" si="40"/>
        <v>7</v>
      </c>
    </row>
    <row r="622" spans="1:16" ht="14.1" customHeight="1">
      <c r="A622" s="2">
        <v>291</v>
      </c>
      <c r="B622" s="2" t="str">
        <f>VLOOKUP(A622,Sheet2!$A$1:$B$114,2)</f>
        <v>Lexington City</v>
      </c>
      <c r="C622" s="2">
        <v>8</v>
      </c>
      <c r="D622" s="2" t="str">
        <f>VLOOKUP(C622,Sheet1!$A$1:$B$18,2)</f>
        <v>Guidence Personnel</v>
      </c>
      <c r="E622" s="15">
        <v>9</v>
      </c>
      <c r="F622" s="17">
        <v>9</v>
      </c>
      <c r="G622" s="25">
        <f t="shared" si="37"/>
        <v>0</v>
      </c>
      <c r="H622" s="15">
        <v>0</v>
      </c>
      <c r="I622" s="17">
        <v>0</v>
      </c>
      <c r="J622" s="25">
        <f t="shared" si="39"/>
        <v>0</v>
      </c>
      <c r="K622" s="15">
        <v>0</v>
      </c>
      <c r="L622" s="17">
        <v>0</v>
      </c>
      <c r="M622" s="25">
        <f t="shared" si="38"/>
        <v>0</v>
      </c>
      <c r="N622" s="15">
        <v>9</v>
      </c>
      <c r="O622" s="17">
        <v>9</v>
      </c>
      <c r="P622" s="44">
        <f t="shared" si="40"/>
        <v>0</v>
      </c>
    </row>
    <row r="623" spans="1:16" ht="14.1" customHeight="1">
      <c r="A623" s="2">
        <v>291</v>
      </c>
      <c r="B623" s="2" t="str">
        <f>VLOOKUP(A623,Sheet2!$A$1:$B$114,2)</f>
        <v>Lexington City</v>
      </c>
      <c r="C623" s="2">
        <v>9</v>
      </c>
      <c r="D623" s="2" t="str">
        <f>VLOOKUP(C623,Sheet1!$A$1:$B$18,2)</f>
        <v>Psychology Personnel</v>
      </c>
      <c r="E623" s="15">
        <v>1</v>
      </c>
      <c r="F623" s="17">
        <v>1</v>
      </c>
      <c r="G623" s="25">
        <f t="shared" si="37"/>
        <v>0</v>
      </c>
      <c r="H623" s="15">
        <v>0</v>
      </c>
      <c r="I623" s="17">
        <v>0</v>
      </c>
      <c r="J623" s="25">
        <f t="shared" si="39"/>
        <v>0</v>
      </c>
      <c r="K623" s="15">
        <v>0</v>
      </c>
      <c r="L623" s="17">
        <v>0</v>
      </c>
      <c r="M623" s="25">
        <f t="shared" si="38"/>
        <v>0</v>
      </c>
      <c r="N623" s="15">
        <v>1</v>
      </c>
      <c r="O623" s="17">
        <v>1</v>
      </c>
      <c r="P623" s="44">
        <f t="shared" si="40"/>
        <v>0</v>
      </c>
    </row>
    <row r="624" spans="1:16" ht="14.1" customHeight="1">
      <c r="A624" s="2">
        <v>291</v>
      </c>
      <c r="B624" s="2" t="str">
        <f>VLOOKUP(A624,Sheet2!$A$1:$B$114,2)</f>
        <v>Lexington City</v>
      </c>
      <c r="C624" s="2">
        <v>10</v>
      </c>
      <c r="D624" s="2" t="str">
        <f>VLOOKUP(C624,Sheet1!$A$1:$B$18,2)</f>
        <v>Media Cordinators and Audio Visual</v>
      </c>
      <c r="E624" s="15">
        <v>6</v>
      </c>
      <c r="F624" s="17">
        <v>5</v>
      </c>
      <c r="G624" s="25">
        <f t="shared" si="37"/>
        <v>1</v>
      </c>
      <c r="H624" s="15">
        <v>0</v>
      </c>
      <c r="I624" s="17">
        <v>1</v>
      </c>
      <c r="J624" s="25">
        <f t="shared" si="39"/>
        <v>-1</v>
      </c>
      <c r="K624" s="15">
        <v>0</v>
      </c>
      <c r="L624" s="17">
        <v>0</v>
      </c>
      <c r="M624" s="25">
        <f t="shared" si="38"/>
        <v>0</v>
      </c>
      <c r="N624" s="15">
        <v>6</v>
      </c>
      <c r="O624" s="17">
        <v>6</v>
      </c>
      <c r="P624" s="44">
        <f t="shared" si="40"/>
        <v>0</v>
      </c>
    </row>
    <row r="625" spans="1:16" ht="14.1" customHeight="1">
      <c r="A625" s="2">
        <v>291</v>
      </c>
      <c r="B625" s="2" t="str">
        <f>VLOOKUP(A625,Sheet2!$A$1:$B$114,2)</f>
        <v>Lexington City</v>
      </c>
      <c r="C625" s="2">
        <v>11</v>
      </c>
      <c r="D625" s="2" t="str">
        <f>VLOOKUP(C625,Sheet1!$A$1:$B$18,2)</f>
        <v>Consultants and Supervisors of Instructions</v>
      </c>
      <c r="E625" s="15">
        <v>2</v>
      </c>
      <c r="F625" s="17">
        <v>4</v>
      </c>
      <c r="G625" s="25">
        <f t="shared" si="37"/>
        <v>-2</v>
      </c>
      <c r="H625" s="15">
        <v>3</v>
      </c>
      <c r="I625" s="17">
        <v>2</v>
      </c>
      <c r="J625" s="25">
        <f t="shared" si="39"/>
        <v>1</v>
      </c>
      <c r="K625" s="15">
        <v>1</v>
      </c>
      <c r="L625" s="17">
        <v>1</v>
      </c>
      <c r="M625" s="25">
        <f t="shared" si="38"/>
        <v>0</v>
      </c>
      <c r="N625" s="15">
        <v>6</v>
      </c>
      <c r="O625" s="17">
        <v>7</v>
      </c>
      <c r="P625" s="44">
        <f t="shared" si="40"/>
        <v>-1</v>
      </c>
    </row>
    <row r="626" spans="1:16" ht="14.1" customHeight="1">
      <c r="A626" s="2">
        <v>291</v>
      </c>
      <c r="B626" s="2" t="str">
        <f>VLOOKUP(A626,Sheet2!$A$1:$B$114,2)</f>
        <v>Lexington City</v>
      </c>
      <c r="C626" s="2">
        <v>12</v>
      </c>
      <c r="D626" s="2" t="str">
        <f>VLOOKUP(C626,Sheet1!$A$1:$B$18,2)</f>
        <v>Other Professional Staff</v>
      </c>
      <c r="E626" s="15">
        <v>5</v>
      </c>
      <c r="F626" s="17">
        <v>5</v>
      </c>
      <c r="G626" s="25">
        <f t="shared" si="37"/>
        <v>0</v>
      </c>
      <c r="H626" s="15">
        <v>1</v>
      </c>
      <c r="I626" s="17">
        <v>0</v>
      </c>
      <c r="J626" s="25">
        <f t="shared" si="39"/>
        <v>1</v>
      </c>
      <c r="K626" s="15">
        <v>4</v>
      </c>
      <c r="L626" s="17">
        <v>0</v>
      </c>
      <c r="M626" s="25">
        <f t="shared" si="38"/>
        <v>4</v>
      </c>
      <c r="N626" s="15">
        <v>10</v>
      </c>
      <c r="O626" s="17">
        <v>5</v>
      </c>
      <c r="P626" s="44">
        <f t="shared" si="40"/>
        <v>5</v>
      </c>
    </row>
    <row r="627" spans="1:16" ht="14.1" customHeight="1">
      <c r="A627" s="2">
        <v>291</v>
      </c>
      <c r="B627" s="2" t="str">
        <f>VLOOKUP(A627,Sheet2!$A$1:$B$114,2)</f>
        <v>Lexington City</v>
      </c>
      <c r="C627" s="2">
        <v>13</v>
      </c>
      <c r="D627" s="2" t="str">
        <f>VLOOKUP(C627,Sheet1!$A$1:$B$18,2)</f>
        <v>Teacher Assistants</v>
      </c>
      <c r="E627" s="15">
        <v>75</v>
      </c>
      <c r="F627" s="17">
        <v>63</v>
      </c>
      <c r="G627" s="25">
        <f t="shared" si="37"/>
        <v>12</v>
      </c>
      <c r="H627" s="15">
        <v>13</v>
      </c>
      <c r="I627" s="17">
        <v>29</v>
      </c>
      <c r="J627" s="25">
        <f t="shared" si="39"/>
        <v>-16</v>
      </c>
      <c r="K627" s="15">
        <v>3</v>
      </c>
      <c r="L627" s="17">
        <v>4</v>
      </c>
      <c r="M627" s="25">
        <f t="shared" si="38"/>
        <v>-1</v>
      </c>
      <c r="N627" s="15">
        <v>91</v>
      </c>
      <c r="O627" s="17">
        <v>96</v>
      </c>
      <c r="P627" s="44">
        <f t="shared" si="40"/>
        <v>-5</v>
      </c>
    </row>
    <row r="628" spans="1:16" ht="14.1" customHeight="1">
      <c r="A628" s="2">
        <v>291</v>
      </c>
      <c r="B628" s="2" t="str">
        <f>VLOOKUP(A628,Sheet2!$A$1:$B$114,2)</f>
        <v>Lexington City</v>
      </c>
      <c r="C628" s="2">
        <v>14</v>
      </c>
      <c r="D628" s="2" t="str">
        <f>VLOOKUP(C628,Sheet1!$A$1:$B$18,2)</f>
        <v>Technicians</v>
      </c>
      <c r="E628" s="15">
        <v>0</v>
      </c>
      <c r="F628" s="17">
        <v>0</v>
      </c>
      <c r="G628" s="25">
        <f t="shared" si="37"/>
        <v>0</v>
      </c>
      <c r="H628" s="15">
        <v>0</v>
      </c>
      <c r="I628" s="17">
        <v>1</v>
      </c>
      <c r="J628" s="25">
        <f t="shared" si="39"/>
        <v>-1</v>
      </c>
      <c r="K628" s="15">
        <v>4</v>
      </c>
      <c r="L628" s="17">
        <v>3</v>
      </c>
      <c r="M628" s="25">
        <f t="shared" si="38"/>
        <v>1</v>
      </c>
      <c r="N628" s="15">
        <v>4</v>
      </c>
      <c r="O628" s="17">
        <v>4</v>
      </c>
      <c r="P628" s="44">
        <f t="shared" si="40"/>
        <v>0</v>
      </c>
    </row>
    <row r="629" spans="1:16" ht="14.1" customHeight="1">
      <c r="A629" s="2">
        <v>291</v>
      </c>
      <c r="B629" s="2" t="str">
        <f>VLOOKUP(A629,Sheet2!$A$1:$B$114,2)</f>
        <v>Lexington City</v>
      </c>
      <c r="C629" s="2">
        <v>15</v>
      </c>
      <c r="D629" s="2" t="str">
        <f>VLOOKUP(C629,Sheet1!$A$1:$B$18,2)</f>
        <v>Clerks/Secretaries</v>
      </c>
      <c r="E629" s="15">
        <v>20</v>
      </c>
      <c r="F629" s="17">
        <v>14</v>
      </c>
      <c r="G629" s="25">
        <f t="shared" si="37"/>
        <v>6</v>
      </c>
      <c r="H629" s="15">
        <v>1</v>
      </c>
      <c r="I629" s="17">
        <v>1</v>
      </c>
      <c r="J629" s="25">
        <f t="shared" si="39"/>
        <v>0</v>
      </c>
      <c r="K629" s="15">
        <v>2</v>
      </c>
      <c r="L629" s="17">
        <v>11</v>
      </c>
      <c r="M629" s="25">
        <f t="shared" si="38"/>
        <v>-9</v>
      </c>
      <c r="N629" s="15">
        <v>23</v>
      </c>
      <c r="O629" s="17">
        <v>26</v>
      </c>
      <c r="P629" s="44">
        <f t="shared" si="40"/>
        <v>-3</v>
      </c>
    </row>
    <row r="630" spans="1:16" ht="14.1" customHeight="1">
      <c r="A630" s="2">
        <v>291</v>
      </c>
      <c r="B630" s="2" t="str">
        <f>VLOOKUP(A630,Sheet2!$A$1:$B$114,2)</f>
        <v>Lexington City</v>
      </c>
      <c r="C630" s="2">
        <v>16</v>
      </c>
      <c r="D630" s="2" t="str">
        <f>VLOOKUP(C630,Sheet1!$A$1:$B$18,2)</f>
        <v>Service Workers</v>
      </c>
      <c r="E630" s="15">
        <v>7</v>
      </c>
      <c r="F630" s="17">
        <v>6</v>
      </c>
      <c r="G630" s="25">
        <f t="shared" si="37"/>
        <v>1</v>
      </c>
      <c r="H630" s="15">
        <v>16</v>
      </c>
      <c r="I630" s="17">
        <v>37</v>
      </c>
      <c r="J630" s="25">
        <f t="shared" si="39"/>
        <v>-21</v>
      </c>
      <c r="K630" s="15">
        <v>21</v>
      </c>
      <c r="L630" s="17">
        <v>2</v>
      </c>
      <c r="M630" s="25">
        <f t="shared" si="38"/>
        <v>19</v>
      </c>
      <c r="N630" s="15">
        <v>44</v>
      </c>
      <c r="O630" s="17">
        <v>45</v>
      </c>
      <c r="P630" s="44">
        <f t="shared" si="40"/>
        <v>-1</v>
      </c>
    </row>
    <row r="631" spans="1:16" ht="17.100000000000001" customHeight="1">
      <c r="A631" s="2">
        <v>291</v>
      </c>
      <c r="B631" s="2" t="str">
        <f>VLOOKUP(A631,Sheet2!$A$1:$B$114,2)</f>
        <v>Lexington City</v>
      </c>
      <c r="C631" s="2">
        <v>17</v>
      </c>
      <c r="D631" s="2" t="str">
        <f>VLOOKUP(C631,Sheet1!$A$1:$B$18,2)</f>
        <v>Skilled Crafts</v>
      </c>
      <c r="E631" s="15">
        <v>0</v>
      </c>
      <c r="F631" s="17">
        <v>0</v>
      </c>
      <c r="G631" s="25">
        <f t="shared" si="37"/>
        <v>0</v>
      </c>
      <c r="H631" s="15">
        <v>0</v>
      </c>
      <c r="I631" s="17">
        <v>0</v>
      </c>
      <c r="J631" s="25">
        <f t="shared" si="39"/>
        <v>0</v>
      </c>
      <c r="K631" s="15">
        <v>4</v>
      </c>
      <c r="L631" s="17">
        <v>4</v>
      </c>
      <c r="M631" s="25">
        <f t="shared" si="38"/>
        <v>0</v>
      </c>
      <c r="N631" s="15">
        <v>4</v>
      </c>
      <c r="O631" s="17">
        <v>4</v>
      </c>
      <c r="P631" s="44">
        <f t="shared" si="40"/>
        <v>0</v>
      </c>
    </row>
    <row r="632" spans="1:16" ht="17.100000000000001" customHeight="1">
      <c r="A632" s="2">
        <v>291</v>
      </c>
      <c r="B632" s="2" t="str">
        <f>VLOOKUP(A632,Sheet2!$A$1:$B$114,2)</f>
        <v>Lexington City</v>
      </c>
      <c r="C632" s="2">
        <v>18</v>
      </c>
      <c r="D632" s="2" t="str">
        <f>VLOOKUP(C632,Sheet1!$A$1:$B$18,2)</f>
        <v>Laborers Unskilled</v>
      </c>
      <c r="E632" s="15">
        <v>0</v>
      </c>
      <c r="F632" s="17">
        <v>0</v>
      </c>
      <c r="G632" s="25">
        <f t="shared" si="37"/>
        <v>0</v>
      </c>
      <c r="H632" s="15">
        <v>0</v>
      </c>
      <c r="I632" s="17">
        <v>0</v>
      </c>
      <c r="J632" s="25">
        <f t="shared" si="39"/>
        <v>0</v>
      </c>
      <c r="K632" s="15">
        <v>0</v>
      </c>
      <c r="L632" s="17">
        <v>0</v>
      </c>
      <c r="M632" s="25">
        <f t="shared" si="38"/>
        <v>0</v>
      </c>
      <c r="N632" s="15">
        <v>0</v>
      </c>
      <c r="O632" s="17">
        <v>0</v>
      </c>
      <c r="P632" s="44">
        <f t="shared" si="40"/>
        <v>0</v>
      </c>
    </row>
    <row r="633" spans="1:16" ht="14.1" customHeight="1">
      <c r="A633" s="2">
        <v>292</v>
      </c>
      <c r="B633" s="2" t="str">
        <f>VLOOKUP(A633,Sheet2!$A$1:$B$114,2)</f>
        <v>Thomasville City</v>
      </c>
      <c r="C633" s="2">
        <v>1</v>
      </c>
      <c r="D633" s="2" t="str">
        <f>VLOOKUP(C633,Sheet1!$A$1:$B$18,2)</f>
        <v>Officials, Administrators, Managers</v>
      </c>
      <c r="E633" s="15">
        <v>5</v>
      </c>
      <c r="F633" s="17">
        <v>5</v>
      </c>
      <c r="G633" s="25">
        <f t="shared" si="37"/>
        <v>0</v>
      </c>
      <c r="H633" s="15">
        <v>3</v>
      </c>
      <c r="I633" s="17">
        <v>3</v>
      </c>
      <c r="J633" s="25">
        <f t="shared" si="39"/>
        <v>0</v>
      </c>
      <c r="K633" s="15">
        <v>4</v>
      </c>
      <c r="L633" s="17">
        <v>4</v>
      </c>
      <c r="M633" s="25">
        <f t="shared" si="38"/>
        <v>0</v>
      </c>
      <c r="N633" s="15">
        <v>12</v>
      </c>
      <c r="O633" s="17">
        <v>12</v>
      </c>
      <c r="P633" s="44">
        <f t="shared" si="40"/>
        <v>0</v>
      </c>
    </row>
    <row r="634" spans="1:16" ht="14.1" customHeight="1">
      <c r="A634" s="2">
        <v>292</v>
      </c>
      <c r="B634" s="2" t="str">
        <f>VLOOKUP(A634,Sheet2!$A$1:$B$114,2)</f>
        <v>Thomasville City</v>
      </c>
      <c r="C634" s="2">
        <v>2</v>
      </c>
      <c r="D634" s="2" t="str">
        <f>VLOOKUP(C634,Sheet1!$A$1:$B$18,2)</f>
        <v>Principals</v>
      </c>
      <c r="E634" s="15">
        <v>4</v>
      </c>
      <c r="F634" s="17">
        <v>4</v>
      </c>
      <c r="G634" s="25">
        <f t="shared" si="37"/>
        <v>0</v>
      </c>
      <c r="H634" s="15">
        <v>0</v>
      </c>
      <c r="I634" s="17">
        <v>0</v>
      </c>
      <c r="J634" s="25">
        <f t="shared" si="39"/>
        <v>0</v>
      </c>
      <c r="K634" s="15">
        <v>0</v>
      </c>
      <c r="L634" s="17">
        <v>0</v>
      </c>
      <c r="M634" s="25">
        <f t="shared" si="38"/>
        <v>0</v>
      </c>
      <c r="N634" s="15">
        <v>4</v>
      </c>
      <c r="O634" s="17">
        <v>4</v>
      </c>
      <c r="P634" s="44">
        <f t="shared" si="40"/>
        <v>0</v>
      </c>
    </row>
    <row r="635" spans="1:16" ht="14.1" customHeight="1">
      <c r="A635" s="2">
        <v>292</v>
      </c>
      <c r="B635" s="2" t="str">
        <f>VLOOKUP(A635,Sheet2!$A$1:$B$114,2)</f>
        <v>Thomasville City</v>
      </c>
      <c r="C635" s="2">
        <v>3</v>
      </c>
      <c r="D635" s="2" t="str">
        <f>VLOOKUP(C635,Sheet1!$A$1:$B$18,2)</f>
        <v>Assistant Principals, Teaching</v>
      </c>
      <c r="E635" s="15">
        <v>0</v>
      </c>
      <c r="F635" s="17">
        <v>0</v>
      </c>
      <c r="G635" s="25">
        <f t="shared" si="37"/>
        <v>0</v>
      </c>
      <c r="H635" s="15">
        <v>0</v>
      </c>
      <c r="I635" s="17">
        <v>0</v>
      </c>
      <c r="J635" s="25">
        <f t="shared" si="39"/>
        <v>0</v>
      </c>
      <c r="K635" s="15">
        <v>0</v>
      </c>
      <c r="L635" s="17">
        <v>0</v>
      </c>
      <c r="M635" s="25">
        <f t="shared" si="38"/>
        <v>0</v>
      </c>
      <c r="N635" s="15">
        <v>0</v>
      </c>
      <c r="O635" s="17">
        <v>0</v>
      </c>
      <c r="P635" s="44">
        <f t="shared" si="40"/>
        <v>0</v>
      </c>
    </row>
    <row r="636" spans="1:16" ht="14.1" customHeight="1">
      <c r="A636" s="2">
        <v>292</v>
      </c>
      <c r="B636" s="2" t="str">
        <f>VLOOKUP(A636,Sheet2!$A$1:$B$114,2)</f>
        <v>Thomasville City</v>
      </c>
      <c r="C636" s="2">
        <v>4</v>
      </c>
      <c r="D636" s="2" t="str">
        <f>VLOOKUP(C636,Sheet1!$A$1:$B$18,2)</f>
        <v>Assistant Principals, Non-Teaching</v>
      </c>
      <c r="E636" s="15">
        <v>4</v>
      </c>
      <c r="F636" s="17">
        <v>4</v>
      </c>
      <c r="G636" s="25">
        <f t="shared" si="37"/>
        <v>0</v>
      </c>
      <c r="H636" s="15">
        <v>0</v>
      </c>
      <c r="I636" s="17">
        <v>0</v>
      </c>
      <c r="J636" s="25">
        <f t="shared" si="39"/>
        <v>0</v>
      </c>
      <c r="K636" s="15">
        <v>4</v>
      </c>
      <c r="L636" s="17">
        <v>4</v>
      </c>
      <c r="M636" s="25">
        <f t="shared" si="38"/>
        <v>0</v>
      </c>
      <c r="N636" s="15">
        <v>8</v>
      </c>
      <c r="O636" s="17">
        <v>8</v>
      </c>
      <c r="P636" s="44">
        <f t="shared" si="40"/>
        <v>0</v>
      </c>
    </row>
    <row r="637" spans="1:16" ht="14.1" customHeight="1">
      <c r="A637" s="2">
        <v>292</v>
      </c>
      <c r="B637" s="2" t="str">
        <f>VLOOKUP(A637,Sheet2!$A$1:$B$114,2)</f>
        <v>Thomasville City</v>
      </c>
      <c r="C637" s="2">
        <v>5</v>
      </c>
      <c r="D637" s="2" t="str">
        <f>VLOOKUP(C637,Sheet1!$A$1:$B$18,2)</f>
        <v>Elementry Teachers</v>
      </c>
      <c r="E637" s="15">
        <v>95</v>
      </c>
      <c r="F637" s="17">
        <v>95</v>
      </c>
      <c r="G637" s="25">
        <f t="shared" si="37"/>
        <v>0</v>
      </c>
      <c r="H637" s="15">
        <v>3</v>
      </c>
      <c r="I637" s="17">
        <v>3</v>
      </c>
      <c r="J637" s="25">
        <f t="shared" si="39"/>
        <v>0</v>
      </c>
      <c r="K637" s="15">
        <v>0</v>
      </c>
      <c r="L637" s="17">
        <v>0</v>
      </c>
      <c r="M637" s="25">
        <f t="shared" si="38"/>
        <v>0</v>
      </c>
      <c r="N637" s="15">
        <v>98</v>
      </c>
      <c r="O637" s="17">
        <v>98</v>
      </c>
      <c r="P637" s="44">
        <f t="shared" si="40"/>
        <v>0</v>
      </c>
    </row>
    <row r="638" spans="1:16" ht="14.1" customHeight="1">
      <c r="A638" s="2">
        <v>292</v>
      </c>
      <c r="B638" s="2" t="str">
        <f>VLOOKUP(A638,Sheet2!$A$1:$B$114,2)</f>
        <v>Thomasville City</v>
      </c>
      <c r="C638" s="2">
        <v>6</v>
      </c>
      <c r="D638" s="2" t="str">
        <f>VLOOKUP(C638,Sheet1!$A$1:$B$18,2)</f>
        <v>Secondary Teachers</v>
      </c>
      <c r="E638" s="15">
        <v>36</v>
      </c>
      <c r="F638" s="17">
        <v>36</v>
      </c>
      <c r="G638" s="25">
        <f t="shared" si="37"/>
        <v>0</v>
      </c>
      <c r="H638" s="15">
        <v>1</v>
      </c>
      <c r="I638" s="17">
        <v>1</v>
      </c>
      <c r="J638" s="25">
        <f t="shared" si="39"/>
        <v>0</v>
      </c>
      <c r="K638" s="15">
        <v>5</v>
      </c>
      <c r="L638" s="17">
        <v>5</v>
      </c>
      <c r="M638" s="25">
        <f t="shared" si="38"/>
        <v>0</v>
      </c>
      <c r="N638" s="15">
        <v>42</v>
      </c>
      <c r="O638" s="17">
        <v>42</v>
      </c>
      <c r="P638" s="44">
        <f t="shared" si="40"/>
        <v>0</v>
      </c>
    </row>
    <row r="639" spans="1:16" ht="14.1" customHeight="1">
      <c r="A639" s="2">
        <v>292</v>
      </c>
      <c r="B639" s="2" t="str">
        <f>VLOOKUP(A639,Sheet2!$A$1:$B$114,2)</f>
        <v>Thomasville City</v>
      </c>
      <c r="C639" s="2">
        <v>7</v>
      </c>
      <c r="D639" s="2" t="str">
        <f>VLOOKUP(C639,Sheet1!$A$1:$B$18,2)</f>
        <v>Other Teachers</v>
      </c>
      <c r="E639" s="15">
        <v>18</v>
      </c>
      <c r="F639" s="17">
        <v>18</v>
      </c>
      <c r="G639" s="25">
        <f t="shared" ref="G639:G702" si="41">E639-F639</f>
        <v>0</v>
      </c>
      <c r="H639" s="15">
        <v>6</v>
      </c>
      <c r="I639" s="17">
        <v>6</v>
      </c>
      <c r="J639" s="25">
        <f t="shared" si="39"/>
        <v>0</v>
      </c>
      <c r="K639" s="15">
        <v>0</v>
      </c>
      <c r="L639" s="17">
        <v>0</v>
      </c>
      <c r="M639" s="25">
        <f t="shared" si="38"/>
        <v>0</v>
      </c>
      <c r="N639" s="15">
        <v>24</v>
      </c>
      <c r="O639" s="17">
        <v>24</v>
      </c>
      <c r="P639" s="44">
        <f t="shared" si="40"/>
        <v>0</v>
      </c>
    </row>
    <row r="640" spans="1:16" ht="14.1" customHeight="1">
      <c r="A640" s="2">
        <v>292</v>
      </c>
      <c r="B640" s="2" t="str">
        <f>VLOOKUP(A640,Sheet2!$A$1:$B$114,2)</f>
        <v>Thomasville City</v>
      </c>
      <c r="C640" s="2">
        <v>8</v>
      </c>
      <c r="D640" s="2" t="str">
        <f>VLOOKUP(C640,Sheet1!$A$1:$B$18,2)</f>
        <v>Guidence Personnel</v>
      </c>
      <c r="E640" s="15">
        <v>4</v>
      </c>
      <c r="F640" s="17">
        <v>4</v>
      </c>
      <c r="G640" s="25">
        <f t="shared" si="41"/>
        <v>0</v>
      </c>
      <c r="H640" s="15">
        <v>2</v>
      </c>
      <c r="I640" s="17">
        <v>2</v>
      </c>
      <c r="J640" s="25">
        <f t="shared" si="39"/>
        <v>0</v>
      </c>
      <c r="K640" s="15">
        <v>1</v>
      </c>
      <c r="L640" s="17">
        <v>1</v>
      </c>
      <c r="M640" s="25">
        <f t="shared" si="38"/>
        <v>0</v>
      </c>
      <c r="N640" s="15">
        <v>7</v>
      </c>
      <c r="O640" s="17">
        <v>7</v>
      </c>
      <c r="P640" s="44">
        <f t="shared" si="40"/>
        <v>0</v>
      </c>
    </row>
    <row r="641" spans="1:16" ht="14.1" customHeight="1">
      <c r="A641" s="2">
        <v>292</v>
      </c>
      <c r="B641" s="2" t="str">
        <f>VLOOKUP(A641,Sheet2!$A$1:$B$114,2)</f>
        <v>Thomasville City</v>
      </c>
      <c r="C641" s="2">
        <v>9</v>
      </c>
      <c r="D641" s="2" t="str">
        <f>VLOOKUP(C641,Sheet1!$A$1:$B$18,2)</f>
        <v>Psychology Personnel</v>
      </c>
      <c r="E641" s="15">
        <v>1</v>
      </c>
      <c r="F641" s="17">
        <v>2</v>
      </c>
      <c r="G641" s="25">
        <f t="shared" si="41"/>
        <v>-1</v>
      </c>
      <c r="H641" s="15">
        <v>0</v>
      </c>
      <c r="I641" s="17">
        <v>0</v>
      </c>
      <c r="J641" s="25">
        <f t="shared" si="39"/>
        <v>0</v>
      </c>
      <c r="K641" s="15">
        <v>0</v>
      </c>
      <c r="L641" s="17">
        <v>0</v>
      </c>
      <c r="M641" s="25">
        <f t="shared" si="38"/>
        <v>0</v>
      </c>
      <c r="N641" s="15">
        <v>1</v>
      </c>
      <c r="O641" s="17">
        <v>2</v>
      </c>
      <c r="P641" s="44">
        <f t="shared" si="40"/>
        <v>-1</v>
      </c>
    </row>
    <row r="642" spans="1:16" ht="14.1" customHeight="1">
      <c r="A642" s="2">
        <v>292</v>
      </c>
      <c r="B642" s="2" t="str">
        <f>VLOOKUP(A642,Sheet2!$A$1:$B$114,2)</f>
        <v>Thomasville City</v>
      </c>
      <c r="C642" s="2">
        <v>10</v>
      </c>
      <c r="D642" s="2" t="str">
        <f>VLOOKUP(C642,Sheet1!$A$1:$B$18,2)</f>
        <v>Media Cordinators and Audio Visual</v>
      </c>
      <c r="E642" s="15">
        <v>3</v>
      </c>
      <c r="F642" s="17">
        <v>3</v>
      </c>
      <c r="G642" s="25">
        <f t="shared" si="41"/>
        <v>0</v>
      </c>
      <c r="H642" s="15">
        <v>1</v>
      </c>
      <c r="I642" s="17">
        <v>1</v>
      </c>
      <c r="J642" s="25">
        <f t="shared" si="39"/>
        <v>0</v>
      </c>
      <c r="K642" s="15">
        <v>0</v>
      </c>
      <c r="L642" s="17">
        <v>0</v>
      </c>
      <c r="M642" s="25">
        <f t="shared" si="38"/>
        <v>0</v>
      </c>
      <c r="N642" s="15">
        <v>4</v>
      </c>
      <c r="O642" s="17">
        <v>4</v>
      </c>
      <c r="P642" s="44">
        <f t="shared" si="40"/>
        <v>0</v>
      </c>
    </row>
    <row r="643" spans="1:16" ht="14.1" customHeight="1">
      <c r="A643" s="2">
        <v>292</v>
      </c>
      <c r="B643" s="2" t="str">
        <f>VLOOKUP(A643,Sheet2!$A$1:$B$114,2)</f>
        <v>Thomasville City</v>
      </c>
      <c r="C643" s="2">
        <v>11</v>
      </c>
      <c r="D643" s="2" t="str">
        <f>VLOOKUP(C643,Sheet1!$A$1:$B$18,2)</f>
        <v>Consultants and Supervisors of Instructions</v>
      </c>
      <c r="E643" s="15">
        <v>0</v>
      </c>
      <c r="F643" s="17">
        <v>0</v>
      </c>
      <c r="G643" s="25">
        <f t="shared" si="41"/>
        <v>0</v>
      </c>
      <c r="H643" s="15">
        <v>0</v>
      </c>
      <c r="I643" s="17">
        <v>0</v>
      </c>
      <c r="J643" s="25">
        <f t="shared" si="39"/>
        <v>0</v>
      </c>
      <c r="K643" s="15">
        <v>0</v>
      </c>
      <c r="L643" s="17">
        <v>0</v>
      </c>
      <c r="M643" s="25">
        <f t="shared" ref="M643:M706" si="42">K643-L643</f>
        <v>0</v>
      </c>
      <c r="N643" s="15">
        <v>0</v>
      </c>
      <c r="O643" s="17">
        <v>0</v>
      </c>
      <c r="P643" s="44">
        <f t="shared" si="40"/>
        <v>0</v>
      </c>
    </row>
    <row r="644" spans="1:16" ht="14.1" customHeight="1">
      <c r="A644" s="2">
        <v>292</v>
      </c>
      <c r="B644" s="2" t="str">
        <f>VLOOKUP(A644,Sheet2!$A$1:$B$114,2)</f>
        <v>Thomasville City</v>
      </c>
      <c r="C644" s="2">
        <v>12</v>
      </c>
      <c r="D644" s="2" t="str">
        <f>VLOOKUP(C644,Sheet1!$A$1:$B$18,2)</f>
        <v>Other Professional Staff</v>
      </c>
      <c r="E644" s="15">
        <v>11</v>
      </c>
      <c r="F644" s="17">
        <v>11</v>
      </c>
      <c r="G644" s="25">
        <f t="shared" si="41"/>
        <v>0</v>
      </c>
      <c r="H644" s="15">
        <v>6</v>
      </c>
      <c r="I644" s="17">
        <v>6</v>
      </c>
      <c r="J644" s="25">
        <f t="shared" ref="J644:J707" si="43">H644-I644</f>
        <v>0</v>
      </c>
      <c r="K644" s="15">
        <v>3</v>
      </c>
      <c r="L644" s="17">
        <v>3</v>
      </c>
      <c r="M644" s="25">
        <f t="shared" si="42"/>
        <v>0</v>
      </c>
      <c r="N644" s="15">
        <v>20</v>
      </c>
      <c r="O644" s="17">
        <v>20</v>
      </c>
      <c r="P644" s="44">
        <f t="shared" ref="P644:P707" si="44">N644-O644</f>
        <v>0</v>
      </c>
    </row>
    <row r="645" spans="1:16" ht="14.1" customHeight="1">
      <c r="A645" s="2">
        <v>292</v>
      </c>
      <c r="B645" s="2" t="str">
        <f>VLOOKUP(A645,Sheet2!$A$1:$B$114,2)</f>
        <v>Thomasville City</v>
      </c>
      <c r="C645" s="2">
        <v>13</v>
      </c>
      <c r="D645" s="2" t="str">
        <f>VLOOKUP(C645,Sheet1!$A$1:$B$18,2)</f>
        <v>Teacher Assistants</v>
      </c>
      <c r="E645" s="15">
        <v>44</v>
      </c>
      <c r="F645" s="17">
        <v>44</v>
      </c>
      <c r="G645" s="25">
        <f t="shared" si="41"/>
        <v>0</v>
      </c>
      <c r="H645" s="15">
        <v>6</v>
      </c>
      <c r="I645" s="17">
        <v>6</v>
      </c>
      <c r="J645" s="25">
        <f t="shared" si="43"/>
        <v>0</v>
      </c>
      <c r="K645" s="15">
        <v>6</v>
      </c>
      <c r="L645" s="17">
        <v>6</v>
      </c>
      <c r="M645" s="25">
        <f t="shared" si="42"/>
        <v>0</v>
      </c>
      <c r="N645" s="15">
        <v>56</v>
      </c>
      <c r="O645" s="17">
        <v>56</v>
      </c>
      <c r="P645" s="44">
        <f t="shared" si="44"/>
        <v>0</v>
      </c>
    </row>
    <row r="646" spans="1:16" ht="14.1" customHeight="1">
      <c r="A646" s="2">
        <v>292</v>
      </c>
      <c r="B646" s="2" t="str">
        <f>VLOOKUP(A646,Sheet2!$A$1:$B$114,2)</f>
        <v>Thomasville City</v>
      </c>
      <c r="C646" s="2">
        <v>14</v>
      </c>
      <c r="D646" s="2" t="str">
        <f>VLOOKUP(C646,Sheet1!$A$1:$B$18,2)</f>
        <v>Technicians</v>
      </c>
      <c r="E646" s="15">
        <v>3</v>
      </c>
      <c r="F646" s="17">
        <v>3</v>
      </c>
      <c r="G646" s="25">
        <f t="shared" si="41"/>
        <v>0</v>
      </c>
      <c r="H646" s="15">
        <v>1</v>
      </c>
      <c r="I646" s="17">
        <v>1</v>
      </c>
      <c r="J646" s="25">
        <f t="shared" si="43"/>
        <v>0</v>
      </c>
      <c r="K646" s="15">
        <v>0</v>
      </c>
      <c r="L646" s="17">
        <v>0</v>
      </c>
      <c r="M646" s="25">
        <f t="shared" si="42"/>
        <v>0</v>
      </c>
      <c r="N646" s="15">
        <v>4</v>
      </c>
      <c r="O646" s="17">
        <v>4</v>
      </c>
      <c r="P646" s="44">
        <f t="shared" si="44"/>
        <v>0</v>
      </c>
    </row>
    <row r="647" spans="1:16" ht="14.1" customHeight="1">
      <c r="A647" s="2">
        <v>292</v>
      </c>
      <c r="B647" s="2" t="str">
        <f>VLOOKUP(A647,Sheet2!$A$1:$B$114,2)</f>
        <v>Thomasville City</v>
      </c>
      <c r="C647" s="2">
        <v>15</v>
      </c>
      <c r="D647" s="2" t="str">
        <f>VLOOKUP(C647,Sheet1!$A$1:$B$18,2)</f>
        <v>Clerks/Secretaries</v>
      </c>
      <c r="E647" s="15">
        <v>19</v>
      </c>
      <c r="F647" s="17">
        <v>19</v>
      </c>
      <c r="G647" s="25">
        <f t="shared" si="41"/>
        <v>0</v>
      </c>
      <c r="H647" s="15">
        <v>1</v>
      </c>
      <c r="I647" s="17">
        <v>1</v>
      </c>
      <c r="J647" s="25">
        <f t="shared" si="43"/>
        <v>0</v>
      </c>
      <c r="K647" s="15">
        <v>0</v>
      </c>
      <c r="L647" s="17">
        <v>0</v>
      </c>
      <c r="M647" s="25">
        <f t="shared" si="42"/>
        <v>0</v>
      </c>
      <c r="N647" s="15">
        <v>20</v>
      </c>
      <c r="O647" s="17">
        <v>20</v>
      </c>
      <c r="P647" s="44">
        <f t="shared" si="44"/>
        <v>0</v>
      </c>
    </row>
    <row r="648" spans="1:16" ht="14.1" customHeight="1">
      <c r="A648" s="2">
        <v>292</v>
      </c>
      <c r="B648" s="2" t="str">
        <f>VLOOKUP(A648,Sheet2!$A$1:$B$114,2)</f>
        <v>Thomasville City</v>
      </c>
      <c r="C648" s="2">
        <v>16</v>
      </c>
      <c r="D648" s="2" t="str">
        <f>VLOOKUP(C648,Sheet1!$A$1:$B$18,2)</f>
        <v>Service Workers</v>
      </c>
      <c r="E648" s="15">
        <v>7</v>
      </c>
      <c r="F648" s="17">
        <v>7</v>
      </c>
      <c r="G648" s="25">
        <f t="shared" si="41"/>
        <v>0</v>
      </c>
      <c r="H648" s="15">
        <v>25</v>
      </c>
      <c r="I648" s="17">
        <v>25</v>
      </c>
      <c r="J648" s="25">
        <f t="shared" si="43"/>
        <v>0</v>
      </c>
      <c r="K648" s="15">
        <v>1</v>
      </c>
      <c r="L648" s="17">
        <v>1</v>
      </c>
      <c r="M648" s="25">
        <f t="shared" si="42"/>
        <v>0</v>
      </c>
      <c r="N648" s="15">
        <v>33</v>
      </c>
      <c r="O648" s="17">
        <v>33</v>
      </c>
      <c r="P648" s="44">
        <f t="shared" si="44"/>
        <v>0</v>
      </c>
    </row>
    <row r="649" spans="1:16" ht="14.1" customHeight="1">
      <c r="A649" s="2">
        <v>292</v>
      </c>
      <c r="B649" s="2" t="str">
        <f>VLOOKUP(A649,Sheet2!$A$1:$B$114,2)</f>
        <v>Thomasville City</v>
      </c>
      <c r="C649" s="2">
        <v>17</v>
      </c>
      <c r="D649" s="2" t="str">
        <f>VLOOKUP(C649,Sheet1!$A$1:$B$18,2)</f>
        <v>Skilled Crafts</v>
      </c>
      <c r="E649" s="15">
        <v>0</v>
      </c>
      <c r="F649" s="17">
        <v>0</v>
      </c>
      <c r="G649" s="25">
        <f t="shared" si="41"/>
        <v>0</v>
      </c>
      <c r="H649" s="15">
        <v>0</v>
      </c>
      <c r="I649" s="17">
        <v>0</v>
      </c>
      <c r="J649" s="25">
        <f t="shared" si="43"/>
        <v>0</v>
      </c>
      <c r="K649" s="15">
        <v>0</v>
      </c>
      <c r="L649" s="17">
        <v>0</v>
      </c>
      <c r="M649" s="25">
        <f t="shared" si="42"/>
        <v>0</v>
      </c>
      <c r="N649" s="15">
        <v>0</v>
      </c>
      <c r="O649" s="17">
        <v>0</v>
      </c>
      <c r="P649" s="44">
        <f t="shared" si="44"/>
        <v>0</v>
      </c>
    </row>
    <row r="650" spans="1:16" ht="14.1" customHeight="1">
      <c r="A650" s="2">
        <v>292</v>
      </c>
      <c r="B650" s="2" t="str">
        <f>VLOOKUP(A650,Sheet2!$A$1:$B$114,2)</f>
        <v>Thomasville City</v>
      </c>
      <c r="C650" s="2">
        <v>18</v>
      </c>
      <c r="D650" s="2" t="str">
        <f>VLOOKUP(C650,Sheet1!$A$1:$B$18,2)</f>
        <v>Laborers Unskilled</v>
      </c>
      <c r="E650" s="15">
        <v>0</v>
      </c>
      <c r="F650" s="17">
        <v>0</v>
      </c>
      <c r="G650" s="25">
        <f t="shared" si="41"/>
        <v>0</v>
      </c>
      <c r="H650" s="15">
        <v>0</v>
      </c>
      <c r="I650" s="17">
        <v>0</v>
      </c>
      <c r="J650" s="25">
        <f t="shared" si="43"/>
        <v>0</v>
      </c>
      <c r="K650" s="15">
        <v>0</v>
      </c>
      <c r="L650" s="17">
        <v>0</v>
      </c>
      <c r="M650" s="25">
        <f t="shared" si="42"/>
        <v>0</v>
      </c>
      <c r="N650" s="15">
        <v>0</v>
      </c>
      <c r="O650" s="17">
        <v>0</v>
      </c>
      <c r="P650" s="44">
        <f t="shared" si="44"/>
        <v>0</v>
      </c>
    </row>
    <row r="651" spans="1:16" ht="14.1" customHeight="1">
      <c r="A651" s="2">
        <v>300</v>
      </c>
      <c r="B651" s="2" t="str">
        <f>VLOOKUP(A651,Sheet2!$A$1:$B$114,2)</f>
        <v>Davie Co</v>
      </c>
      <c r="C651" s="2">
        <v>1</v>
      </c>
      <c r="D651" s="2" t="str">
        <f>VLOOKUP(C651,Sheet1!$A$1:$B$18,2)</f>
        <v>Officials, Administrators, Managers</v>
      </c>
      <c r="E651" s="15">
        <v>5</v>
      </c>
      <c r="F651" s="17">
        <v>6</v>
      </c>
      <c r="G651" s="25">
        <f t="shared" si="41"/>
        <v>-1</v>
      </c>
      <c r="H651" s="15">
        <v>0</v>
      </c>
      <c r="I651" s="17">
        <v>0</v>
      </c>
      <c r="J651" s="25">
        <f t="shared" si="43"/>
        <v>0</v>
      </c>
      <c r="K651" s="15">
        <v>6</v>
      </c>
      <c r="L651" s="17">
        <v>6</v>
      </c>
      <c r="M651" s="25">
        <f t="shared" si="42"/>
        <v>0</v>
      </c>
      <c r="N651" s="15">
        <v>11</v>
      </c>
      <c r="O651" s="17">
        <v>12</v>
      </c>
      <c r="P651" s="44">
        <f t="shared" si="44"/>
        <v>-1</v>
      </c>
    </row>
    <row r="652" spans="1:16" ht="14.1" customHeight="1">
      <c r="A652" s="2">
        <v>300</v>
      </c>
      <c r="B652" s="2" t="str">
        <f>VLOOKUP(A652,Sheet2!$A$1:$B$114,2)</f>
        <v>Davie Co</v>
      </c>
      <c r="C652" s="2">
        <v>2</v>
      </c>
      <c r="D652" s="2" t="str">
        <f>VLOOKUP(C652,Sheet1!$A$1:$B$18,2)</f>
        <v>Principals</v>
      </c>
      <c r="E652" s="15">
        <v>12</v>
      </c>
      <c r="F652" s="17">
        <v>12</v>
      </c>
      <c r="G652" s="25">
        <f t="shared" si="41"/>
        <v>0</v>
      </c>
      <c r="H652" s="15">
        <v>0</v>
      </c>
      <c r="I652" s="17">
        <v>0</v>
      </c>
      <c r="J652" s="25">
        <f t="shared" si="43"/>
        <v>0</v>
      </c>
      <c r="K652" s="15">
        <v>0</v>
      </c>
      <c r="L652" s="17">
        <v>0</v>
      </c>
      <c r="M652" s="25">
        <f t="shared" si="42"/>
        <v>0</v>
      </c>
      <c r="N652" s="15">
        <v>12</v>
      </c>
      <c r="O652" s="17">
        <v>12</v>
      </c>
      <c r="P652" s="44">
        <f t="shared" si="44"/>
        <v>0</v>
      </c>
    </row>
    <row r="653" spans="1:16" ht="14.1" customHeight="1">
      <c r="A653" s="2">
        <v>300</v>
      </c>
      <c r="B653" s="2" t="str">
        <f>VLOOKUP(A653,Sheet2!$A$1:$B$114,2)</f>
        <v>Davie Co</v>
      </c>
      <c r="C653" s="2">
        <v>3</v>
      </c>
      <c r="D653" s="2" t="str">
        <f>VLOOKUP(C653,Sheet1!$A$1:$B$18,2)</f>
        <v>Assistant Principals, Teaching</v>
      </c>
      <c r="E653" s="15">
        <v>0</v>
      </c>
      <c r="F653" s="17">
        <v>0</v>
      </c>
      <c r="G653" s="25">
        <f t="shared" si="41"/>
        <v>0</v>
      </c>
      <c r="H653" s="15">
        <v>0</v>
      </c>
      <c r="I653" s="17">
        <v>0</v>
      </c>
      <c r="J653" s="25">
        <f t="shared" si="43"/>
        <v>0</v>
      </c>
      <c r="K653" s="15">
        <v>0</v>
      </c>
      <c r="L653" s="17">
        <v>0</v>
      </c>
      <c r="M653" s="25">
        <f t="shared" si="42"/>
        <v>0</v>
      </c>
      <c r="N653" s="15">
        <v>0</v>
      </c>
      <c r="O653" s="17">
        <v>0</v>
      </c>
      <c r="P653" s="44">
        <f t="shared" si="44"/>
        <v>0</v>
      </c>
    </row>
    <row r="654" spans="1:16" ht="14.1" customHeight="1">
      <c r="A654" s="2">
        <v>300</v>
      </c>
      <c r="B654" s="2" t="str">
        <f>VLOOKUP(A654,Sheet2!$A$1:$B$114,2)</f>
        <v>Davie Co</v>
      </c>
      <c r="C654" s="2">
        <v>4</v>
      </c>
      <c r="D654" s="2" t="str">
        <f>VLOOKUP(C654,Sheet1!$A$1:$B$18,2)</f>
        <v>Assistant Principals, Non-Teaching</v>
      </c>
      <c r="E654" s="15">
        <v>6</v>
      </c>
      <c r="F654" s="17">
        <v>8</v>
      </c>
      <c r="G654" s="25">
        <f t="shared" si="41"/>
        <v>-2</v>
      </c>
      <c r="H654" s="15">
        <v>0</v>
      </c>
      <c r="I654" s="17">
        <v>0</v>
      </c>
      <c r="J654" s="25">
        <f t="shared" si="43"/>
        <v>0</v>
      </c>
      <c r="K654" s="15">
        <v>6</v>
      </c>
      <c r="L654" s="17">
        <v>5</v>
      </c>
      <c r="M654" s="25">
        <f t="shared" si="42"/>
        <v>1</v>
      </c>
      <c r="N654" s="15">
        <v>12</v>
      </c>
      <c r="O654" s="17">
        <v>13</v>
      </c>
      <c r="P654" s="44">
        <f t="shared" si="44"/>
        <v>-1</v>
      </c>
    </row>
    <row r="655" spans="1:16" ht="14.1" customHeight="1">
      <c r="A655" s="2">
        <v>300</v>
      </c>
      <c r="B655" s="2" t="str">
        <f>VLOOKUP(A655,Sheet2!$A$1:$B$114,2)</f>
        <v>Davie Co</v>
      </c>
      <c r="C655" s="2">
        <v>5</v>
      </c>
      <c r="D655" s="2" t="str">
        <f>VLOOKUP(C655,Sheet1!$A$1:$B$18,2)</f>
        <v>Elementry Teachers</v>
      </c>
      <c r="E655" s="15">
        <v>186</v>
      </c>
      <c r="F655" s="17">
        <v>186</v>
      </c>
      <c r="G655" s="25">
        <f t="shared" si="41"/>
        <v>0</v>
      </c>
      <c r="H655" s="15">
        <v>12</v>
      </c>
      <c r="I655" s="17">
        <v>0</v>
      </c>
      <c r="J655" s="25">
        <f t="shared" si="43"/>
        <v>12</v>
      </c>
      <c r="K655" s="15">
        <v>19</v>
      </c>
      <c r="L655" s="17">
        <v>19</v>
      </c>
      <c r="M655" s="25">
        <f t="shared" si="42"/>
        <v>0</v>
      </c>
      <c r="N655" s="15">
        <v>217</v>
      </c>
      <c r="O655" s="17">
        <v>205</v>
      </c>
      <c r="P655" s="44">
        <f t="shared" si="44"/>
        <v>12</v>
      </c>
    </row>
    <row r="656" spans="1:16" ht="14.1" customHeight="1">
      <c r="A656" s="2">
        <v>300</v>
      </c>
      <c r="B656" s="2" t="str">
        <f>VLOOKUP(A656,Sheet2!$A$1:$B$114,2)</f>
        <v>Davie Co</v>
      </c>
      <c r="C656" s="2">
        <v>6</v>
      </c>
      <c r="D656" s="2" t="str">
        <f>VLOOKUP(C656,Sheet1!$A$1:$B$18,2)</f>
        <v>Secondary Teachers</v>
      </c>
      <c r="E656" s="15">
        <v>68</v>
      </c>
      <c r="F656" s="17">
        <v>77</v>
      </c>
      <c r="G656" s="25">
        <f t="shared" si="41"/>
        <v>-9</v>
      </c>
      <c r="H656" s="15">
        <v>3</v>
      </c>
      <c r="I656" s="17">
        <v>3</v>
      </c>
      <c r="J656" s="25">
        <f t="shared" si="43"/>
        <v>0</v>
      </c>
      <c r="K656" s="15">
        <v>11</v>
      </c>
      <c r="L656" s="17">
        <v>0</v>
      </c>
      <c r="M656" s="25">
        <f t="shared" si="42"/>
        <v>11</v>
      </c>
      <c r="N656" s="15">
        <v>82</v>
      </c>
      <c r="O656" s="17">
        <v>80</v>
      </c>
      <c r="P656" s="44">
        <f t="shared" si="44"/>
        <v>2</v>
      </c>
    </row>
    <row r="657" spans="1:16" ht="14.1" customHeight="1">
      <c r="A657" s="2">
        <v>300</v>
      </c>
      <c r="B657" s="2" t="str">
        <f>VLOOKUP(A657,Sheet2!$A$1:$B$114,2)</f>
        <v>Davie Co</v>
      </c>
      <c r="C657" s="2">
        <v>7</v>
      </c>
      <c r="D657" s="2" t="str">
        <f>VLOOKUP(C657,Sheet1!$A$1:$B$18,2)</f>
        <v>Other Teachers</v>
      </c>
      <c r="E657" s="15">
        <v>103</v>
      </c>
      <c r="F657" s="17">
        <v>124</v>
      </c>
      <c r="G657" s="25">
        <f t="shared" si="41"/>
        <v>-21</v>
      </c>
      <c r="H657" s="15">
        <v>23</v>
      </c>
      <c r="I657" s="17">
        <v>4</v>
      </c>
      <c r="J657" s="25">
        <f t="shared" si="43"/>
        <v>19</v>
      </c>
      <c r="K657" s="15">
        <v>14</v>
      </c>
      <c r="L657" s="17">
        <v>29</v>
      </c>
      <c r="M657" s="25">
        <f t="shared" si="42"/>
        <v>-15</v>
      </c>
      <c r="N657" s="15">
        <v>140</v>
      </c>
      <c r="O657" s="17">
        <v>157</v>
      </c>
      <c r="P657" s="44">
        <f t="shared" si="44"/>
        <v>-17</v>
      </c>
    </row>
    <row r="658" spans="1:16" ht="14.1" customHeight="1">
      <c r="A658" s="2">
        <v>300</v>
      </c>
      <c r="B658" s="2" t="str">
        <f>VLOOKUP(A658,Sheet2!$A$1:$B$114,2)</f>
        <v>Davie Co</v>
      </c>
      <c r="C658" s="2">
        <v>8</v>
      </c>
      <c r="D658" s="2" t="str">
        <f>VLOOKUP(C658,Sheet1!$A$1:$B$18,2)</f>
        <v>Guidence Personnel</v>
      </c>
      <c r="E658" s="15">
        <v>10</v>
      </c>
      <c r="F658" s="17">
        <v>12</v>
      </c>
      <c r="G658" s="25">
        <f t="shared" si="41"/>
        <v>-2</v>
      </c>
      <c r="H658" s="15">
        <v>1</v>
      </c>
      <c r="I658" s="17">
        <v>1</v>
      </c>
      <c r="J658" s="25">
        <f t="shared" si="43"/>
        <v>0</v>
      </c>
      <c r="K658" s="15">
        <v>7</v>
      </c>
      <c r="L658" s="17">
        <v>4</v>
      </c>
      <c r="M658" s="25">
        <f t="shared" si="42"/>
        <v>3</v>
      </c>
      <c r="N658" s="15">
        <v>18</v>
      </c>
      <c r="O658" s="17">
        <v>17</v>
      </c>
      <c r="P658" s="44">
        <f t="shared" si="44"/>
        <v>1</v>
      </c>
    </row>
    <row r="659" spans="1:16" ht="14.1" customHeight="1">
      <c r="A659" s="2">
        <v>300</v>
      </c>
      <c r="B659" s="2" t="str">
        <f>VLOOKUP(A659,Sheet2!$A$1:$B$114,2)</f>
        <v>Davie Co</v>
      </c>
      <c r="C659" s="2">
        <v>9</v>
      </c>
      <c r="D659" s="2" t="str">
        <f>VLOOKUP(C659,Sheet1!$A$1:$B$18,2)</f>
        <v>Psychology Personnel</v>
      </c>
      <c r="E659" s="15">
        <v>4</v>
      </c>
      <c r="F659" s="17">
        <v>3</v>
      </c>
      <c r="G659" s="25">
        <f t="shared" si="41"/>
        <v>1</v>
      </c>
      <c r="H659" s="15">
        <v>0</v>
      </c>
      <c r="I659" s="17">
        <v>0</v>
      </c>
      <c r="J659" s="25">
        <f t="shared" si="43"/>
        <v>0</v>
      </c>
      <c r="K659" s="15">
        <v>0</v>
      </c>
      <c r="L659" s="17">
        <v>0</v>
      </c>
      <c r="M659" s="25">
        <f t="shared" si="42"/>
        <v>0</v>
      </c>
      <c r="N659" s="15">
        <v>4</v>
      </c>
      <c r="O659" s="17">
        <v>3</v>
      </c>
      <c r="P659" s="44">
        <f t="shared" si="44"/>
        <v>1</v>
      </c>
    </row>
    <row r="660" spans="1:16" ht="14.1" customHeight="1">
      <c r="A660" s="2">
        <v>300</v>
      </c>
      <c r="B660" s="2" t="str">
        <f>VLOOKUP(A660,Sheet2!$A$1:$B$114,2)</f>
        <v>Davie Co</v>
      </c>
      <c r="C660" s="2">
        <v>10</v>
      </c>
      <c r="D660" s="2" t="str">
        <f>VLOOKUP(C660,Sheet1!$A$1:$B$18,2)</f>
        <v>Media Cordinators and Audio Visual</v>
      </c>
      <c r="E660" s="15">
        <v>8</v>
      </c>
      <c r="F660" s="17">
        <v>9</v>
      </c>
      <c r="G660" s="25">
        <f t="shared" si="41"/>
        <v>-1</v>
      </c>
      <c r="H660" s="15">
        <v>0</v>
      </c>
      <c r="I660" s="17">
        <v>0</v>
      </c>
      <c r="J660" s="25">
        <f t="shared" si="43"/>
        <v>0</v>
      </c>
      <c r="K660" s="15">
        <v>3</v>
      </c>
      <c r="L660" s="17">
        <v>2</v>
      </c>
      <c r="M660" s="25">
        <f t="shared" si="42"/>
        <v>1</v>
      </c>
      <c r="N660" s="15">
        <v>11</v>
      </c>
      <c r="O660" s="17">
        <v>11</v>
      </c>
      <c r="P660" s="44">
        <f t="shared" si="44"/>
        <v>0</v>
      </c>
    </row>
    <row r="661" spans="1:16" ht="14.1" customHeight="1">
      <c r="A661" s="2">
        <v>300</v>
      </c>
      <c r="B661" s="2" t="str">
        <f>VLOOKUP(A661,Sheet2!$A$1:$B$114,2)</f>
        <v>Davie Co</v>
      </c>
      <c r="C661" s="2">
        <v>11</v>
      </c>
      <c r="D661" s="2" t="str">
        <f>VLOOKUP(C661,Sheet1!$A$1:$B$18,2)</f>
        <v>Consultants and Supervisors of Instructions</v>
      </c>
      <c r="E661" s="15">
        <v>1</v>
      </c>
      <c r="F661" s="17">
        <v>1</v>
      </c>
      <c r="G661" s="25">
        <f t="shared" si="41"/>
        <v>0</v>
      </c>
      <c r="H661" s="15">
        <v>0</v>
      </c>
      <c r="I661" s="17">
        <v>0</v>
      </c>
      <c r="J661" s="25">
        <f t="shared" si="43"/>
        <v>0</v>
      </c>
      <c r="K661" s="15">
        <v>1</v>
      </c>
      <c r="L661" s="17">
        <v>0</v>
      </c>
      <c r="M661" s="25">
        <f t="shared" si="42"/>
        <v>1</v>
      </c>
      <c r="N661" s="15">
        <v>2</v>
      </c>
      <c r="O661" s="17">
        <v>1</v>
      </c>
      <c r="P661" s="44">
        <f t="shared" si="44"/>
        <v>1</v>
      </c>
    </row>
    <row r="662" spans="1:16" ht="14.1" customHeight="1">
      <c r="A662" s="2">
        <v>300</v>
      </c>
      <c r="B662" s="2" t="str">
        <f>VLOOKUP(A662,Sheet2!$A$1:$B$114,2)</f>
        <v>Davie Co</v>
      </c>
      <c r="C662" s="2">
        <v>12</v>
      </c>
      <c r="D662" s="2" t="str">
        <f>VLOOKUP(C662,Sheet1!$A$1:$B$18,2)</f>
        <v>Other Professional Staff</v>
      </c>
      <c r="E662" s="15">
        <v>22</v>
      </c>
      <c r="F662" s="17">
        <v>20</v>
      </c>
      <c r="G662" s="25">
        <f t="shared" si="41"/>
        <v>2</v>
      </c>
      <c r="H662" s="15">
        <v>2</v>
      </c>
      <c r="I662" s="17">
        <v>3</v>
      </c>
      <c r="J662" s="25">
        <f t="shared" si="43"/>
        <v>-1</v>
      </c>
      <c r="K662" s="15">
        <v>4</v>
      </c>
      <c r="L662" s="17">
        <v>2</v>
      </c>
      <c r="M662" s="25">
        <f t="shared" si="42"/>
        <v>2</v>
      </c>
      <c r="N662" s="15">
        <v>28</v>
      </c>
      <c r="O662" s="17">
        <v>25</v>
      </c>
      <c r="P662" s="44">
        <f t="shared" si="44"/>
        <v>3</v>
      </c>
    </row>
    <row r="663" spans="1:16" ht="14.1" customHeight="1">
      <c r="A663" s="2">
        <v>300</v>
      </c>
      <c r="B663" s="2" t="str">
        <f>VLOOKUP(A663,Sheet2!$A$1:$B$114,2)</f>
        <v>Davie Co</v>
      </c>
      <c r="C663" s="2">
        <v>13</v>
      </c>
      <c r="D663" s="2" t="str">
        <f>VLOOKUP(C663,Sheet1!$A$1:$B$18,2)</f>
        <v>Teacher Assistants</v>
      </c>
      <c r="E663" s="15">
        <v>53</v>
      </c>
      <c r="F663" s="17">
        <v>62</v>
      </c>
      <c r="G663" s="25">
        <f t="shared" si="41"/>
        <v>-9</v>
      </c>
      <c r="H663" s="15">
        <v>7</v>
      </c>
      <c r="I663" s="17">
        <v>7</v>
      </c>
      <c r="J663" s="25">
        <f t="shared" si="43"/>
        <v>0</v>
      </c>
      <c r="K663" s="15">
        <v>8</v>
      </c>
      <c r="L663" s="17">
        <v>15</v>
      </c>
      <c r="M663" s="25">
        <f t="shared" si="42"/>
        <v>-7</v>
      </c>
      <c r="N663" s="15">
        <v>68</v>
      </c>
      <c r="O663" s="17">
        <v>84</v>
      </c>
      <c r="P663" s="44">
        <f t="shared" si="44"/>
        <v>-16</v>
      </c>
    </row>
    <row r="664" spans="1:16" ht="14.1" customHeight="1">
      <c r="A664" s="2">
        <v>300</v>
      </c>
      <c r="B664" s="2" t="str">
        <f>VLOOKUP(A664,Sheet2!$A$1:$B$114,2)</f>
        <v>Davie Co</v>
      </c>
      <c r="C664" s="2">
        <v>14</v>
      </c>
      <c r="D664" s="2" t="str">
        <f>VLOOKUP(C664,Sheet1!$A$1:$B$18,2)</f>
        <v>Technicians</v>
      </c>
      <c r="E664" s="15">
        <v>0</v>
      </c>
      <c r="F664" s="17">
        <v>0</v>
      </c>
      <c r="G664" s="25">
        <f t="shared" si="41"/>
        <v>0</v>
      </c>
      <c r="H664" s="15">
        <v>0</v>
      </c>
      <c r="I664" s="17">
        <v>1</v>
      </c>
      <c r="J664" s="25">
        <f t="shared" si="43"/>
        <v>-1</v>
      </c>
      <c r="K664" s="15">
        <v>2</v>
      </c>
      <c r="L664" s="17">
        <v>0</v>
      </c>
      <c r="M664" s="25">
        <f t="shared" si="42"/>
        <v>2</v>
      </c>
      <c r="N664" s="15">
        <v>2</v>
      </c>
      <c r="O664" s="17">
        <v>1</v>
      </c>
      <c r="P664" s="44">
        <f t="shared" si="44"/>
        <v>1</v>
      </c>
    </row>
    <row r="665" spans="1:16" ht="14.1" customHeight="1">
      <c r="A665" s="2">
        <v>300</v>
      </c>
      <c r="B665" s="2" t="str">
        <f>VLOOKUP(A665,Sheet2!$A$1:$B$114,2)</f>
        <v>Davie Co</v>
      </c>
      <c r="C665" s="2">
        <v>15</v>
      </c>
      <c r="D665" s="2" t="str">
        <f>VLOOKUP(C665,Sheet1!$A$1:$B$18,2)</f>
        <v>Clerks/Secretaries</v>
      </c>
      <c r="E665" s="15">
        <v>26</v>
      </c>
      <c r="F665" s="17">
        <v>10</v>
      </c>
      <c r="G665" s="25">
        <f t="shared" si="41"/>
        <v>16</v>
      </c>
      <c r="H665" s="15">
        <v>0</v>
      </c>
      <c r="I665" s="17">
        <v>0</v>
      </c>
      <c r="J665" s="25">
        <f t="shared" si="43"/>
        <v>0</v>
      </c>
      <c r="K665" s="15">
        <v>25</v>
      </c>
      <c r="L665" s="17">
        <v>34</v>
      </c>
      <c r="M665" s="25">
        <f t="shared" si="42"/>
        <v>-9</v>
      </c>
      <c r="N665" s="15">
        <v>51</v>
      </c>
      <c r="O665" s="17">
        <v>44</v>
      </c>
      <c r="P665" s="44">
        <f t="shared" si="44"/>
        <v>7</v>
      </c>
    </row>
    <row r="666" spans="1:16" ht="14.1" customHeight="1">
      <c r="A666" s="2">
        <v>300</v>
      </c>
      <c r="B666" s="2" t="str">
        <f>VLOOKUP(A666,Sheet2!$A$1:$B$114,2)</f>
        <v>Davie Co</v>
      </c>
      <c r="C666" s="2">
        <v>16</v>
      </c>
      <c r="D666" s="2" t="str">
        <f>VLOOKUP(C666,Sheet1!$A$1:$B$18,2)</f>
        <v>Service Workers</v>
      </c>
      <c r="E666" s="15">
        <v>31</v>
      </c>
      <c r="F666" s="17">
        <v>4</v>
      </c>
      <c r="G666" s="25">
        <f t="shared" si="41"/>
        <v>27</v>
      </c>
      <c r="H666" s="15">
        <v>0</v>
      </c>
      <c r="I666" s="17">
        <v>0</v>
      </c>
      <c r="J666" s="25">
        <f t="shared" si="43"/>
        <v>0</v>
      </c>
      <c r="K666" s="15">
        <v>27</v>
      </c>
      <c r="L666" s="17">
        <v>11</v>
      </c>
      <c r="M666" s="25">
        <f t="shared" si="42"/>
        <v>16</v>
      </c>
      <c r="N666" s="15">
        <v>58</v>
      </c>
      <c r="O666" s="17">
        <v>15</v>
      </c>
      <c r="P666" s="44">
        <f t="shared" si="44"/>
        <v>43</v>
      </c>
    </row>
    <row r="667" spans="1:16" ht="14.1" customHeight="1">
      <c r="A667" s="2">
        <v>300</v>
      </c>
      <c r="B667" s="2" t="str">
        <f>VLOOKUP(A667,Sheet2!$A$1:$B$114,2)</f>
        <v>Davie Co</v>
      </c>
      <c r="C667" s="2">
        <v>17</v>
      </c>
      <c r="D667" s="2" t="str">
        <f>VLOOKUP(C667,Sheet1!$A$1:$B$18,2)</f>
        <v>Skilled Crafts</v>
      </c>
      <c r="E667" s="15">
        <v>0</v>
      </c>
      <c r="F667" s="17">
        <v>0</v>
      </c>
      <c r="G667" s="25">
        <f t="shared" si="41"/>
        <v>0</v>
      </c>
      <c r="H667" s="15">
        <v>0</v>
      </c>
      <c r="I667" s="17">
        <v>0</v>
      </c>
      <c r="J667" s="25">
        <f t="shared" si="43"/>
        <v>0</v>
      </c>
      <c r="K667" s="15">
        <v>0</v>
      </c>
      <c r="L667" s="17">
        <v>1</v>
      </c>
      <c r="M667" s="25">
        <f t="shared" si="42"/>
        <v>-1</v>
      </c>
      <c r="N667" s="15">
        <v>0</v>
      </c>
      <c r="O667" s="17">
        <v>1</v>
      </c>
      <c r="P667" s="44">
        <f t="shared" si="44"/>
        <v>-1</v>
      </c>
    </row>
    <row r="668" spans="1:16" ht="14.1" customHeight="1">
      <c r="A668" s="2">
        <v>300</v>
      </c>
      <c r="B668" s="2" t="str">
        <f>VLOOKUP(A668,Sheet2!$A$1:$B$114,2)</f>
        <v>Davie Co</v>
      </c>
      <c r="C668" s="2">
        <v>18</v>
      </c>
      <c r="D668" s="2" t="str">
        <f>VLOOKUP(C668,Sheet1!$A$1:$B$18,2)</f>
        <v>Laborers Unskilled</v>
      </c>
      <c r="E668" s="15">
        <v>0</v>
      </c>
      <c r="F668" s="17">
        <v>0</v>
      </c>
      <c r="G668" s="25">
        <f t="shared" si="41"/>
        <v>0</v>
      </c>
      <c r="H668" s="15">
        <v>0</v>
      </c>
      <c r="I668" s="17">
        <v>0</v>
      </c>
      <c r="J668" s="25">
        <f t="shared" si="43"/>
        <v>0</v>
      </c>
      <c r="K668" s="15">
        <v>0</v>
      </c>
      <c r="L668" s="17">
        <v>9</v>
      </c>
      <c r="M668" s="25">
        <f t="shared" si="42"/>
        <v>-9</v>
      </c>
      <c r="N668" s="15">
        <v>0</v>
      </c>
      <c r="O668" s="17">
        <v>9</v>
      </c>
      <c r="P668" s="44">
        <f t="shared" si="44"/>
        <v>-9</v>
      </c>
    </row>
    <row r="669" spans="1:16" ht="14.1" customHeight="1">
      <c r="A669" s="2">
        <v>310</v>
      </c>
      <c r="B669" s="2" t="str">
        <f>VLOOKUP(A669,Sheet2!$A$1:$B$114,2)</f>
        <v>Duplin Co</v>
      </c>
      <c r="C669" s="2">
        <v>1</v>
      </c>
      <c r="D669" s="2" t="str">
        <f>VLOOKUP(C669,Sheet1!$A$1:$B$18,2)</f>
        <v>Officials, Administrators, Managers</v>
      </c>
      <c r="E669" s="15">
        <v>8</v>
      </c>
      <c r="F669" s="17">
        <v>7</v>
      </c>
      <c r="G669" s="25">
        <f t="shared" si="41"/>
        <v>1</v>
      </c>
      <c r="H669" s="15">
        <v>1</v>
      </c>
      <c r="I669" s="17">
        <v>1</v>
      </c>
      <c r="J669" s="25">
        <f t="shared" si="43"/>
        <v>0</v>
      </c>
      <c r="K669" s="15">
        <v>4</v>
      </c>
      <c r="L669" s="17">
        <v>5</v>
      </c>
      <c r="M669" s="25">
        <f t="shared" si="42"/>
        <v>-1</v>
      </c>
      <c r="N669" s="15">
        <v>13</v>
      </c>
      <c r="O669" s="17">
        <v>13</v>
      </c>
      <c r="P669" s="44">
        <f t="shared" si="44"/>
        <v>0</v>
      </c>
    </row>
    <row r="670" spans="1:16" ht="14.1" customHeight="1">
      <c r="A670" s="2">
        <v>310</v>
      </c>
      <c r="B670" s="2" t="str">
        <f>VLOOKUP(A670,Sheet2!$A$1:$B$114,2)</f>
        <v>Duplin Co</v>
      </c>
      <c r="C670" s="2">
        <v>2</v>
      </c>
      <c r="D670" s="2" t="str">
        <f>VLOOKUP(C670,Sheet1!$A$1:$B$18,2)</f>
        <v>Principals</v>
      </c>
      <c r="E670" s="15">
        <v>16</v>
      </c>
      <c r="F670" s="17">
        <v>16</v>
      </c>
      <c r="G670" s="25">
        <f t="shared" si="41"/>
        <v>0</v>
      </c>
      <c r="H670" s="15">
        <v>0</v>
      </c>
      <c r="I670" s="17">
        <v>0</v>
      </c>
      <c r="J670" s="25">
        <f t="shared" si="43"/>
        <v>0</v>
      </c>
      <c r="K670" s="15">
        <v>0</v>
      </c>
      <c r="L670" s="17">
        <v>0</v>
      </c>
      <c r="M670" s="25">
        <f t="shared" si="42"/>
        <v>0</v>
      </c>
      <c r="N670" s="15">
        <v>16</v>
      </c>
      <c r="O670" s="17">
        <v>16</v>
      </c>
      <c r="P670" s="44">
        <f t="shared" si="44"/>
        <v>0</v>
      </c>
    </row>
    <row r="671" spans="1:16" ht="14.1" customHeight="1">
      <c r="A671" s="2">
        <v>310</v>
      </c>
      <c r="B671" s="2" t="str">
        <f>VLOOKUP(A671,Sheet2!$A$1:$B$114,2)</f>
        <v>Duplin Co</v>
      </c>
      <c r="C671" s="2">
        <v>3</v>
      </c>
      <c r="D671" s="2" t="str">
        <f>VLOOKUP(C671,Sheet1!$A$1:$B$18,2)</f>
        <v>Assistant Principals, Teaching</v>
      </c>
      <c r="E671" s="15">
        <v>0</v>
      </c>
      <c r="F671" s="17">
        <v>0</v>
      </c>
      <c r="G671" s="25">
        <f t="shared" si="41"/>
        <v>0</v>
      </c>
      <c r="H671" s="15">
        <v>0</v>
      </c>
      <c r="I671" s="17">
        <v>0</v>
      </c>
      <c r="J671" s="25">
        <f t="shared" si="43"/>
        <v>0</v>
      </c>
      <c r="K671" s="15">
        <v>0</v>
      </c>
      <c r="L671" s="17">
        <v>0</v>
      </c>
      <c r="M671" s="25">
        <f t="shared" si="42"/>
        <v>0</v>
      </c>
      <c r="N671" s="15">
        <v>0</v>
      </c>
      <c r="O671" s="17">
        <v>0</v>
      </c>
      <c r="P671" s="44">
        <f t="shared" si="44"/>
        <v>0</v>
      </c>
    </row>
    <row r="672" spans="1:16" ht="14.1" customHeight="1">
      <c r="A672" s="2">
        <v>310</v>
      </c>
      <c r="B672" s="2" t="str">
        <f>VLOOKUP(A672,Sheet2!$A$1:$B$114,2)</f>
        <v>Duplin Co</v>
      </c>
      <c r="C672" s="2">
        <v>4</v>
      </c>
      <c r="D672" s="2" t="str">
        <f>VLOOKUP(C672,Sheet1!$A$1:$B$18,2)</f>
        <v>Assistant Principals, Non-Teaching</v>
      </c>
      <c r="E672" s="15">
        <v>13</v>
      </c>
      <c r="F672" s="17">
        <v>15</v>
      </c>
      <c r="G672" s="25">
        <f t="shared" si="41"/>
        <v>-2</v>
      </c>
      <c r="H672" s="15">
        <v>0</v>
      </c>
      <c r="I672" s="17">
        <v>0</v>
      </c>
      <c r="J672" s="25">
        <f t="shared" si="43"/>
        <v>0</v>
      </c>
      <c r="K672" s="15">
        <v>0</v>
      </c>
      <c r="L672" s="17">
        <v>0</v>
      </c>
      <c r="M672" s="25">
        <f t="shared" si="42"/>
        <v>0</v>
      </c>
      <c r="N672" s="15">
        <v>13</v>
      </c>
      <c r="O672" s="17">
        <v>15</v>
      </c>
      <c r="P672" s="44">
        <f t="shared" si="44"/>
        <v>-2</v>
      </c>
    </row>
    <row r="673" spans="1:16" ht="14.1" customHeight="1">
      <c r="A673" s="2">
        <v>310</v>
      </c>
      <c r="B673" s="2" t="str">
        <f>VLOOKUP(A673,Sheet2!$A$1:$B$114,2)</f>
        <v>Duplin Co</v>
      </c>
      <c r="C673" s="2">
        <v>5</v>
      </c>
      <c r="D673" s="2" t="str">
        <f>VLOOKUP(C673,Sheet1!$A$1:$B$18,2)</f>
        <v>Elementry Teachers</v>
      </c>
      <c r="E673" s="15">
        <v>386</v>
      </c>
      <c r="F673" s="17">
        <v>299</v>
      </c>
      <c r="G673" s="25">
        <f t="shared" si="41"/>
        <v>87</v>
      </c>
      <c r="H673" s="15">
        <v>35</v>
      </c>
      <c r="I673" s="17">
        <v>120</v>
      </c>
      <c r="J673" s="25">
        <f t="shared" si="43"/>
        <v>-85</v>
      </c>
      <c r="K673" s="15">
        <v>17</v>
      </c>
      <c r="L673" s="17">
        <v>15</v>
      </c>
      <c r="M673" s="25">
        <f t="shared" si="42"/>
        <v>2</v>
      </c>
      <c r="N673" s="15">
        <v>438</v>
      </c>
      <c r="O673" s="17">
        <v>434</v>
      </c>
      <c r="P673" s="44">
        <f t="shared" si="44"/>
        <v>4</v>
      </c>
    </row>
    <row r="674" spans="1:16" ht="14.1" customHeight="1">
      <c r="A674" s="2">
        <v>310</v>
      </c>
      <c r="B674" s="2" t="str">
        <f>VLOOKUP(A674,Sheet2!$A$1:$B$114,2)</f>
        <v>Duplin Co</v>
      </c>
      <c r="C674" s="2">
        <v>6</v>
      </c>
      <c r="D674" s="2" t="str">
        <f>VLOOKUP(C674,Sheet1!$A$1:$B$18,2)</f>
        <v>Secondary Teachers</v>
      </c>
      <c r="E674" s="15">
        <v>167</v>
      </c>
      <c r="F674" s="17">
        <v>133</v>
      </c>
      <c r="G674" s="25">
        <f t="shared" si="41"/>
        <v>34</v>
      </c>
      <c r="H674" s="15">
        <v>2</v>
      </c>
      <c r="I674" s="17">
        <v>38</v>
      </c>
      <c r="J674" s="25">
        <f t="shared" si="43"/>
        <v>-36</v>
      </c>
      <c r="K674" s="15">
        <v>2</v>
      </c>
      <c r="L674" s="17">
        <v>6</v>
      </c>
      <c r="M674" s="25">
        <f t="shared" si="42"/>
        <v>-4</v>
      </c>
      <c r="N674" s="15">
        <v>171</v>
      </c>
      <c r="O674" s="17">
        <v>177</v>
      </c>
      <c r="P674" s="44">
        <f t="shared" si="44"/>
        <v>-6</v>
      </c>
    </row>
    <row r="675" spans="1:16" ht="14.1" customHeight="1">
      <c r="A675" s="2">
        <v>310</v>
      </c>
      <c r="B675" s="2" t="str">
        <f>VLOOKUP(A675,Sheet2!$A$1:$B$114,2)</f>
        <v>Duplin Co</v>
      </c>
      <c r="C675" s="2">
        <v>7</v>
      </c>
      <c r="D675" s="2" t="str">
        <f>VLOOKUP(C675,Sheet1!$A$1:$B$18,2)</f>
        <v>Other Teachers</v>
      </c>
      <c r="E675" s="15">
        <v>1</v>
      </c>
      <c r="F675" s="17">
        <v>3</v>
      </c>
      <c r="G675" s="25">
        <f t="shared" si="41"/>
        <v>-2</v>
      </c>
      <c r="H675" s="15">
        <v>0</v>
      </c>
      <c r="I675" s="17">
        <v>0</v>
      </c>
      <c r="J675" s="25">
        <f t="shared" si="43"/>
        <v>0</v>
      </c>
      <c r="K675" s="15">
        <v>0</v>
      </c>
      <c r="L675" s="17">
        <v>0</v>
      </c>
      <c r="M675" s="25">
        <f t="shared" si="42"/>
        <v>0</v>
      </c>
      <c r="N675" s="15">
        <v>1</v>
      </c>
      <c r="O675" s="17">
        <v>3</v>
      </c>
      <c r="P675" s="44">
        <f t="shared" si="44"/>
        <v>-2</v>
      </c>
    </row>
    <row r="676" spans="1:16" ht="17.100000000000001" customHeight="1">
      <c r="A676" s="2">
        <v>310</v>
      </c>
      <c r="B676" s="2" t="str">
        <f>VLOOKUP(A676,Sheet2!$A$1:$B$114,2)</f>
        <v>Duplin Co</v>
      </c>
      <c r="C676" s="2">
        <v>8</v>
      </c>
      <c r="D676" s="2" t="str">
        <f>VLOOKUP(C676,Sheet1!$A$1:$B$18,2)</f>
        <v>Guidence Personnel</v>
      </c>
      <c r="E676" s="15">
        <v>22</v>
      </c>
      <c r="F676" s="17">
        <v>21</v>
      </c>
      <c r="G676" s="25">
        <f t="shared" si="41"/>
        <v>1</v>
      </c>
      <c r="H676" s="15">
        <v>1</v>
      </c>
      <c r="I676" s="17">
        <v>1</v>
      </c>
      <c r="J676" s="25">
        <f t="shared" si="43"/>
        <v>0</v>
      </c>
      <c r="K676" s="15">
        <v>0</v>
      </c>
      <c r="L676" s="17">
        <v>0</v>
      </c>
      <c r="M676" s="25">
        <f t="shared" si="42"/>
        <v>0</v>
      </c>
      <c r="N676" s="15">
        <v>23</v>
      </c>
      <c r="O676" s="17">
        <v>22</v>
      </c>
      <c r="P676" s="44">
        <f t="shared" si="44"/>
        <v>1</v>
      </c>
    </row>
    <row r="677" spans="1:16" ht="17.100000000000001" customHeight="1">
      <c r="A677" s="2">
        <v>310</v>
      </c>
      <c r="B677" s="2" t="str">
        <f>VLOOKUP(A677,Sheet2!$A$1:$B$114,2)</f>
        <v>Duplin Co</v>
      </c>
      <c r="C677" s="2">
        <v>9</v>
      </c>
      <c r="D677" s="2" t="str">
        <f>VLOOKUP(C677,Sheet1!$A$1:$B$18,2)</f>
        <v>Psychology Personnel</v>
      </c>
      <c r="E677" s="15">
        <v>1</v>
      </c>
      <c r="F677" s="17">
        <v>0</v>
      </c>
      <c r="G677" s="25">
        <f t="shared" si="41"/>
        <v>1</v>
      </c>
      <c r="H677" s="15">
        <v>0</v>
      </c>
      <c r="I677" s="17">
        <v>0</v>
      </c>
      <c r="J677" s="25">
        <f t="shared" si="43"/>
        <v>0</v>
      </c>
      <c r="K677" s="15">
        <v>0</v>
      </c>
      <c r="L677" s="17">
        <v>0</v>
      </c>
      <c r="M677" s="25">
        <f t="shared" si="42"/>
        <v>0</v>
      </c>
      <c r="N677" s="15">
        <v>1</v>
      </c>
      <c r="O677" s="17">
        <v>0</v>
      </c>
      <c r="P677" s="44">
        <f t="shared" si="44"/>
        <v>1</v>
      </c>
    </row>
    <row r="678" spans="1:16" ht="14.1" customHeight="1">
      <c r="A678" s="2">
        <v>310</v>
      </c>
      <c r="B678" s="2" t="str">
        <f>VLOOKUP(A678,Sheet2!$A$1:$B$114,2)</f>
        <v>Duplin Co</v>
      </c>
      <c r="C678" s="2">
        <v>10</v>
      </c>
      <c r="D678" s="2" t="str">
        <f>VLOOKUP(C678,Sheet1!$A$1:$B$18,2)</f>
        <v>Media Cordinators and Audio Visual</v>
      </c>
      <c r="E678" s="15">
        <v>15</v>
      </c>
      <c r="F678" s="17">
        <v>14</v>
      </c>
      <c r="G678" s="25">
        <f t="shared" si="41"/>
        <v>1</v>
      </c>
      <c r="H678" s="15">
        <v>0</v>
      </c>
      <c r="I678" s="17">
        <v>1</v>
      </c>
      <c r="J678" s="25">
        <f t="shared" si="43"/>
        <v>-1</v>
      </c>
      <c r="K678" s="15">
        <v>0</v>
      </c>
      <c r="L678" s="17">
        <v>0</v>
      </c>
      <c r="M678" s="25">
        <f t="shared" si="42"/>
        <v>0</v>
      </c>
      <c r="N678" s="15">
        <v>15</v>
      </c>
      <c r="O678" s="17">
        <v>15</v>
      </c>
      <c r="P678" s="44">
        <f t="shared" si="44"/>
        <v>0</v>
      </c>
    </row>
    <row r="679" spans="1:16" ht="14.1" customHeight="1">
      <c r="A679" s="2">
        <v>310</v>
      </c>
      <c r="B679" s="2" t="str">
        <f>VLOOKUP(A679,Sheet2!$A$1:$B$114,2)</f>
        <v>Duplin Co</v>
      </c>
      <c r="C679" s="2">
        <v>11</v>
      </c>
      <c r="D679" s="2" t="str">
        <f>VLOOKUP(C679,Sheet1!$A$1:$B$18,2)</f>
        <v>Consultants and Supervisors of Instructions</v>
      </c>
      <c r="E679" s="15">
        <v>0</v>
      </c>
      <c r="F679" s="17">
        <v>0</v>
      </c>
      <c r="G679" s="25">
        <f t="shared" si="41"/>
        <v>0</v>
      </c>
      <c r="H679" s="15">
        <v>0</v>
      </c>
      <c r="I679" s="17">
        <v>0</v>
      </c>
      <c r="J679" s="25">
        <f t="shared" si="43"/>
        <v>0</v>
      </c>
      <c r="K679" s="15">
        <v>0</v>
      </c>
      <c r="L679" s="17">
        <v>0</v>
      </c>
      <c r="M679" s="25">
        <f t="shared" si="42"/>
        <v>0</v>
      </c>
      <c r="N679" s="15">
        <v>0</v>
      </c>
      <c r="O679" s="17">
        <v>0</v>
      </c>
      <c r="P679" s="44">
        <f t="shared" si="44"/>
        <v>0</v>
      </c>
    </row>
    <row r="680" spans="1:16" ht="14.1" customHeight="1">
      <c r="A680" s="2">
        <v>310</v>
      </c>
      <c r="B680" s="2" t="str">
        <f>VLOOKUP(A680,Sheet2!$A$1:$B$114,2)</f>
        <v>Duplin Co</v>
      </c>
      <c r="C680" s="2">
        <v>12</v>
      </c>
      <c r="D680" s="2" t="str">
        <f>VLOOKUP(C680,Sheet1!$A$1:$B$18,2)</f>
        <v>Other Professional Staff</v>
      </c>
      <c r="E680" s="15">
        <v>22</v>
      </c>
      <c r="F680" s="17">
        <v>22</v>
      </c>
      <c r="G680" s="25">
        <f t="shared" si="41"/>
        <v>0</v>
      </c>
      <c r="H680" s="15">
        <v>7</v>
      </c>
      <c r="I680" s="17">
        <v>3</v>
      </c>
      <c r="J680" s="25">
        <f t="shared" si="43"/>
        <v>4</v>
      </c>
      <c r="K680" s="15">
        <v>2</v>
      </c>
      <c r="L680" s="17">
        <v>2</v>
      </c>
      <c r="M680" s="25">
        <f t="shared" si="42"/>
        <v>0</v>
      </c>
      <c r="N680" s="15">
        <v>31</v>
      </c>
      <c r="O680" s="17">
        <v>27</v>
      </c>
      <c r="P680" s="44">
        <f t="shared" si="44"/>
        <v>4</v>
      </c>
    </row>
    <row r="681" spans="1:16" ht="14.1" customHeight="1">
      <c r="A681" s="2">
        <v>310</v>
      </c>
      <c r="B681" s="2" t="str">
        <f>VLOOKUP(A681,Sheet2!$A$1:$B$114,2)</f>
        <v>Duplin Co</v>
      </c>
      <c r="C681" s="2">
        <v>13</v>
      </c>
      <c r="D681" s="2" t="str">
        <f>VLOOKUP(C681,Sheet1!$A$1:$B$18,2)</f>
        <v>Teacher Assistants</v>
      </c>
      <c r="E681" s="15">
        <v>130</v>
      </c>
      <c r="F681" s="17">
        <v>147</v>
      </c>
      <c r="G681" s="25">
        <f t="shared" si="41"/>
        <v>-17</v>
      </c>
      <c r="H681" s="15">
        <v>56</v>
      </c>
      <c r="I681" s="17">
        <v>41</v>
      </c>
      <c r="J681" s="25">
        <f t="shared" si="43"/>
        <v>15</v>
      </c>
      <c r="K681" s="15">
        <v>17</v>
      </c>
      <c r="L681" s="17">
        <v>20</v>
      </c>
      <c r="M681" s="25">
        <f t="shared" si="42"/>
        <v>-3</v>
      </c>
      <c r="N681" s="15">
        <v>203</v>
      </c>
      <c r="O681" s="17">
        <v>208</v>
      </c>
      <c r="P681" s="44">
        <f t="shared" si="44"/>
        <v>-5</v>
      </c>
    </row>
    <row r="682" spans="1:16" ht="14.1" customHeight="1">
      <c r="A682" s="2">
        <v>310</v>
      </c>
      <c r="B682" s="2" t="str">
        <f>VLOOKUP(A682,Sheet2!$A$1:$B$114,2)</f>
        <v>Duplin Co</v>
      </c>
      <c r="C682" s="2">
        <v>14</v>
      </c>
      <c r="D682" s="2" t="str">
        <f>VLOOKUP(C682,Sheet1!$A$1:$B$18,2)</f>
        <v>Technicians</v>
      </c>
      <c r="E682" s="15">
        <v>3</v>
      </c>
      <c r="F682" s="17">
        <v>2</v>
      </c>
      <c r="G682" s="25">
        <f t="shared" si="41"/>
        <v>1</v>
      </c>
      <c r="H682" s="15">
        <v>0</v>
      </c>
      <c r="I682" s="17">
        <v>1</v>
      </c>
      <c r="J682" s="25">
        <f t="shared" si="43"/>
        <v>-1</v>
      </c>
      <c r="K682" s="15">
        <v>3</v>
      </c>
      <c r="L682" s="17">
        <v>3</v>
      </c>
      <c r="M682" s="25">
        <f t="shared" si="42"/>
        <v>0</v>
      </c>
      <c r="N682" s="15">
        <v>6</v>
      </c>
      <c r="O682" s="17">
        <v>6</v>
      </c>
      <c r="P682" s="44">
        <f t="shared" si="44"/>
        <v>0</v>
      </c>
    </row>
    <row r="683" spans="1:16" ht="14.1" customHeight="1">
      <c r="A683" s="2">
        <v>310</v>
      </c>
      <c r="B683" s="2" t="str">
        <f>VLOOKUP(A683,Sheet2!$A$1:$B$114,2)</f>
        <v>Duplin Co</v>
      </c>
      <c r="C683" s="2">
        <v>15</v>
      </c>
      <c r="D683" s="2" t="str">
        <f>VLOOKUP(C683,Sheet1!$A$1:$B$18,2)</f>
        <v>Clerks/Secretaries</v>
      </c>
      <c r="E683" s="15">
        <v>24</v>
      </c>
      <c r="F683" s="17">
        <v>12</v>
      </c>
      <c r="G683" s="25">
        <f t="shared" si="41"/>
        <v>12</v>
      </c>
      <c r="H683" s="15">
        <v>35</v>
      </c>
      <c r="I683" s="17">
        <v>46</v>
      </c>
      <c r="J683" s="25">
        <f t="shared" si="43"/>
        <v>-11</v>
      </c>
      <c r="K683" s="15">
        <v>10</v>
      </c>
      <c r="L683" s="17">
        <v>10</v>
      </c>
      <c r="M683" s="25">
        <f t="shared" si="42"/>
        <v>0</v>
      </c>
      <c r="N683" s="15">
        <v>69</v>
      </c>
      <c r="O683" s="17">
        <v>68</v>
      </c>
      <c r="P683" s="44">
        <f t="shared" si="44"/>
        <v>1</v>
      </c>
    </row>
    <row r="684" spans="1:16" ht="14.1" customHeight="1">
      <c r="A684" s="2">
        <v>310</v>
      </c>
      <c r="B684" s="2" t="str">
        <f>VLOOKUP(A684,Sheet2!$A$1:$B$114,2)</f>
        <v>Duplin Co</v>
      </c>
      <c r="C684" s="2">
        <v>16</v>
      </c>
      <c r="D684" s="2" t="str">
        <f>VLOOKUP(C684,Sheet1!$A$1:$B$18,2)</f>
        <v>Service Workers</v>
      </c>
      <c r="E684" s="15">
        <v>36</v>
      </c>
      <c r="F684" s="17">
        <v>33</v>
      </c>
      <c r="G684" s="25">
        <f t="shared" si="41"/>
        <v>3</v>
      </c>
      <c r="H684" s="15">
        <v>16</v>
      </c>
      <c r="I684" s="17">
        <v>0</v>
      </c>
      <c r="J684" s="25">
        <f t="shared" si="43"/>
        <v>16</v>
      </c>
      <c r="K684" s="15">
        <v>70</v>
      </c>
      <c r="L684" s="17">
        <v>92</v>
      </c>
      <c r="M684" s="25">
        <f t="shared" si="42"/>
        <v>-22</v>
      </c>
      <c r="N684" s="15">
        <v>122</v>
      </c>
      <c r="O684" s="17">
        <v>125</v>
      </c>
      <c r="P684" s="44">
        <f t="shared" si="44"/>
        <v>-3</v>
      </c>
    </row>
    <row r="685" spans="1:16" ht="14.1" customHeight="1">
      <c r="A685" s="2">
        <v>310</v>
      </c>
      <c r="B685" s="2" t="str">
        <f>VLOOKUP(A685,Sheet2!$A$1:$B$114,2)</f>
        <v>Duplin Co</v>
      </c>
      <c r="C685" s="2">
        <v>17</v>
      </c>
      <c r="D685" s="2" t="str">
        <f>VLOOKUP(C685,Sheet1!$A$1:$B$18,2)</f>
        <v>Skilled Crafts</v>
      </c>
      <c r="E685" s="15">
        <v>10</v>
      </c>
      <c r="F685" s="17">
        <v>11</v>
      </c>
      <c r="G685" s="25">
        <f t="shared" si="41"/>
        <v>-1</v>
      </c>
      <c r="H685" s="15">
        <v>1</v>
      </c>
      <c r="I685" s="17">
        <v>0</v>
      </c>
      <c r="J685" s="25">
        <f t="shared" si="43"/>
        <v>1</v>
      </c>
      <c r="K685" s="15">
        <v>17</v>
      </c>
      <c r="L685" s="17">
        <v>19</v>
      </c>
      <c r="M685" s="25">
        <f t="shared" si="42"/>
        <v>-2</v>
      </c>
      <c r="N685" s="15">
        <v>28</v>
      </c>
      <c r="O685" s="17">
        <v>30</v>
      </c>
      <c r="P685" s="44">
        <f t="shared" si="44"/>
        <v>-2</v>
      </c>
    </row>
    <row r="686" spans="1:16" ht="14.1" customHeight="1">
      <c r="A686" s="2">
        <v>310</v>
      </c>
      <c r="B686" s="2" t="str">
        <f>VLOOKUP(A686,Sheet2!$A$1:$B$114,2)</f>
        <v>Duplin Co</v>
      </c>
      <c r="C686" s="2">
        <v>18</v>
      </c>
      <c r="D686" s="2" t="str">
        <f>VLOOKUP(C686,Sheet1!$A$1:$B$18,2)</f>
        <v>Laborers Unskilled</v>
      </c>
      <c r="E686" s="15">
        <v>1</v>
      </c>
      <c r="F686" s="17">
        <v>1</v>
      </c>
      <c r="G686" s="25">
        <f t="shared" si="41"/>
        <v>0</v>
      </c>
      <c r="H686" s="15">
        <v>0</v>
      </c>
      <c r="I686" s="17">
        <v>0</v>
      </c>
      <c r="J686" s="25">
        <f t="shared" si="43"/>
        <v>0</v>
      </c>
      <c r="K686" s="15">
        <v>1</v>
      </c>
      <c r="L686" s="17">
        <v>1</v>
      </c>
      <c r="M686" s="25">
        <f t="shared" si="42"/>
        <v>0</v>
      </c>
      <c r="N686" s="15">
        <v>2</v>
      </c>
      <c r="O686" s="17">
        <v>2</v>
      </c>
      <c r="P686" s="44">
        <f t="shared" si="44"/>
        <v>0</v>
      </c>
    </row>
    <row r="687" spans="1:16" ht="14.1" customHeight="1">
      <c r="A687" s="2">
        <v>320</v>
      </c>
      <c r="B687" s="2" t="str">
        <f>VLOOKUP(A687,Sheet2!$A$1:$B$114,2)</f>
        <v>Durham Co</v>
      </c>
      <c r="C687" s="2">
        <v>1</v>
      </c>
      <c r="D687" s="2" t="str">
        <f>VLOOKUP(C687,Sheet1!$A$1:$B$18,2)</f>
        <v>Officials, Administrators, Managers</v>
      </c>
      <c r="E687" s="15">
        <v>15</v>
      </c>
      <c r="F687" s="17">
        <v>9</v>
      </c>
      <c r="G687" s="25">
        <f t="shared" si="41"/>
        <v>6</v>
      </c>
      <c r="H687" s="15">
        <v>7</v>
      </c>
      <c r="I687" s="17">
        <v>3</v>
      </c>
      <c r="J687" s="25">
        <f t="shared" si="43"/>
        <v>4</v>
      </c>
      <c r="K687" s="15">
        <v>29</v>
      </c>
      <c r="L687" s="17">
        <v>21</v>
      </c>
      <c r="M687" s="25">
        <f t="shared" si="42"/>
        <v>8</v>
      </c>
      <c r="N687" s="15">
        <v>51</v>
      </c>
      <c r="O687" s="17">
        <v>33</v>
      </c>
      <c r="P687" s="44">
        <f t="shared" si="44"/>
        <v>18</v>
      </c>
    </row>
    <row r="688" spans="1:16" ht="14.1" customHeight="1">
      <c r="A688" s="2">
        <v>320</v>
      </c>
      <c r="B688" s="2" t="str">
        <f>VLOOKUP(A688,Sheet2!$A$1:$B$114,2)</f>
        <v>Durham Co</v>
      </c>
      <c r="C688" s="2">
        <v>2</v>
      </c>
      <c r="D688" s="2" t="str">
        <f>VLOOKUP(C688,Sheet1!$A$1:$B$18,2)</f>
        <v>Principals</v>
      </c>
      <c r="E688" s="15">
        <v>54</v>
      </c>
      <c r="F688" s="17">
        <v>16</v>
      </c>
      <c r="G688" s="25">
        <f t="shared" si="41"/>
        <v>38</v>
      </c>
      <c r="H688" s="15">
        <v>0</v>
      </c>
      <c r="I688" s="17">
        <v>0</v>
      </c>
      <c r="J688" s="25">
        <f t="shared" si="43"/>
        <v>0</v>
      </c>
      <c r="K688" s="15">
        <v>1</v>
      </c>
      <c r="L688" s="17">
        <v>36</v>
      </c>
      <c r="M688" s="25">
        <f t="shared" si="42"/>
        <v>-35</v>
      </c>
      <c r="N688" s="15">
        <v>55</v>
      </c>
      <c r="O688" s="17">
        <v>52</v>
      </c>
      <c r="P688" s="44">
        <f t="shared" si="44"/>
        <v>3</v>
      </c>
    </row>
    <row r="689" spans="1:16" ht="14.1" customHeight="1">
      <c r="A689" s="2">
        <v>320</v>
      </c>
      <c r="B689" s="2" t="str">
        <f>VLOOKUP(A689,Sheet2!$A$1:$B$114,2)</f>
        <v>Durham Co</v>
      </c>
      <c r="C689" s="2">
        <v>3</v>
      </c>
      <c r="D689" s="2" t="str">
        <f>VLOOKUP(C689,Sheet1!$A$1:$B$18,2)</f>
        <v>Assistant Principals, Teaching</v>
      </c>
      <c r="E689" s="15">
        <v>0</v>
      </c>
      <c r="F689" s="17">
        <v>0</v>
      </c>
      <c r="G689" s="25">
        <f t="shared" si="41"/>
        <v>0</v>
      </c>
      <c r="H689" s="15">
        <v>0</v>
      </c>
      <c r="I689" s="17">
        <v>0</v>
      </c>
      <c r="J689" s="25">
        <f t="shared" si="43"/>
        <v>0</v>
      </c>
      <c r="K689" s="15">
        <v>0</v>
      </c>
      <c r="L689" s="17">
        <v>0</v>
      </c>
      <c r="M689" s="25">
        <f t="shared" si="42"/>
        <v>0</v>
      </c>
      <c r="N689" s="15">
        <v>0</v>
      </c>
      <c r="O689" s="17">
        <v>0</v>
      </c>
      <c r="P689" s="44">
        <f t="shared" si="44"/>
        <v>0</v>
      </c>
    </row>
    <row r="690" spans="1:16" ht="14.1" customHeight="1">
      <c r="A690" s="2">
        <v>320</v>
      </c>
      <c r="B690" s="2" t="str">
        <f>VLOOKUP(A690,Sheet2!$A$1:$B$114,2)</f>
        <v>Durham Co</v>
      </c>
      <c r="C690" s="2">
        <v>4</v>
      </c>
      <c r="D690" s="2" t="str">
        <f>VLOOKUP(C690,Sheet1!$A$1:$B$18,2)</f>
        <v>Assistant Principals, Non-Teaching</v>
      </c>
      <c r="E690" s="15">
        <v>37</v>
      </c>
      <c r="F690" s="17">
        <v>13</v>
      </c>
      <c r="G690" s="25">
        <f t="shared" si="41"/>
        <v>24</v>
      </c>
      <c r="H690" s="15">
        <v>7</v>
      </c>
      <c r="I690" s="17">
        <v>6</v>
      </c>
      <c r="J690" s="25">
        <f t="shared" si="43"/>
        <v>1</v>
      </c>
      <c r="K690" s="15">
        <v>29</v>
      </c>
      <c r="L690" s="17">
        <v>48</v>
      </c>
      <c r="M690" s="25">
        <f t="shared" si="42"/>
        <v>-19</v>
      </c>
      <c r="N690" s="15">
        <v>73</v>
      </c>
      <c r="O690" s="17">
        <v>67</v>
      </c>
      <c r="P690" s="44">
        <f t="shared" si="44"/>
        <v>6</v>
      </c>
    </row>
    <row r="691" spans="1:16" ht="14.1" customHeight="1">
      <c r="A691" s="2">
        <v>320</v>
      </c>
      <c r="B691" s="2" t="str">
        <f>VLOOKUP(A691,Sheet2!$A$1:$B$114,2)</f>
        <v>Durham Co</v>
      </c>
      <c r="C691" s="2">
        <v>5</v>
      </c>
      <c r="D691" s="2" t="str">
        <f>VLOOKUP(C691,Sheet1!$A$1:$B$18,2)</f>
        <v>Elementry Teachers</v>
      </c>
      <c r="E691" s="15">
        <v>899</v>
      </c>
      <c r="F691" s="17">
        <v>848</v>
      </c>
      <c r="G691" s="25">
        <f t="shared" si="41"/>
        <v>51</v>
      </c>
      <c r="H691" s="15">
        <v>108</v>
      </c>
      <c r="I691" s="17">
        <v>114</v>
      </c>
      <c r="J691" s="25">
        <f t="shared" si="43"/>
        <v>-6</v>
      </c>
      <c r="K691" s="15">
        <v>59</v>
      </c>
      <c r="L691" s="17">
        <v>33</v>
      </c>
      <c r="M691" s="25">
        <f t="shared" si="42"/>
        <v>26</v>
      </c>
      <c r="N691" s="15">
        <v>1066</v>
      </c>
      <c r="O691" s="17">
        <v>995</v>
      </c>
      <c r="P691" s="44">
        <f t="shared" si="44"/>
        <v>71</v>
      </c>
    </row>
    <row r="692" spans="1:16" ht="14.1" customHeight="1">
      <c r="A692" s="2">
        <v>320</v>
      </c>
      <c r="B692" s="2" t="str">
        <f>VLOOKUP(A692,Sheet2!$A$1:$B$114,2)</f>
        <v>Durham Co</v>
      </c>
      <c r="C692" s="2">
        <v>6</v>
      </c>
      <c r="D692" s="2" t="str">
        <f>VLOOKUP(C692,Sheet1!$A$1:$B$18,2)</f>
        <v>Secondary Teachers</v>
      </c>
      <c r="E692" s="15">
        <v>1010</v>
      </c>
      <c r="F692" s="17">
        <v>976</v>
      </c>
      <c r="G692" s="25">
        <f t="shared" si="41"/>
        <v>34</v>
      </c>
      <c r="H692" s="15">
        <v>72</v>
      </c>
      <c r="I692" s="17">
        <v>49</v>
      </c>
      <c r="J692" s="25">
        <f t="shared" si="43"/>
        <v>23</v>
      </c>
      <c r="K692" s="15">
        <v>40</v>
      </c>
      <c r="L692" s="17">
        <v>46</v>
      </c>
      <c r="M692" s="25">
        <f t="shared" si="42"/>
        <v>-6</v>
      </c>
      <c r="N692" s="15">
        <v>1122</v>
      </c>
      <c r="O692" s="17">
        <v>1071</v>
      </c>
      <c r="P692" s="44">
        <f t="shared" si="44"/>
        <v>51</v>
      </c>
    </row>
    <row r="693" spans="1:16" ht="14.1" customHeight="1">
      <c r="A693" s="2">
        <v>320</v>
      </c>
      <c r="B693" s="2" t="str">
        <f>VLOOKUP(A693,Sheet2!$A$1:$B$114,2)</f>
        <v>Durham Co</v>
      </c>
      <c r="C693" s="2">
        <v>7</v>
      </c>
      <c r="D693" s="2" t="str">
        <f>VLOOKUP(C693,Sheet1!$A$1:$B$18,2)</f>
        <v>Other Teachers</v>
      </c>
      <c r="E693" s="15">
        <v>30</v>
      </c>
      <c r="F693" s="17">
        <v>20</v>
      </c>
      <c r="G693" s="25">
        <f t="shared" si="41"/>
        <v>10</v>
      </c>
      <c r="H693" s="15">
        <v>17</v>
      </c>
      <c r="I693" s="17">
        <v>15</v>
      </c>
      <c r="J693" s="25">
        <f t="shared" si="43"/>
        <v>2</v>
      </c>
      <c r="K693" s="15">
        <v>9</v>
      </c>
      <c r="L693" s="17">
        <v>7</v>
      </c>
      <c r="M693" s="25">
        <f t="shared" si="42"/>
        <v>2</v>
      </c>
      <c r="N693" s="15">
        <v>56</v>
      </c>
      <c r="O693" s="17">
        <v>42</v>
      </c>
      <c r="P693" s="44">
        <f t="shared" si="44"/>
        <v>14</v>
      </c>
    </row>
    <row r="694" spans="1:16" ht="14.1" customHeight="1">
      <c r="A694" s="2">
        <v>320</v>
      </c>
      <c r="B694" s="2" t="str">
        <f>VLOOKUP(A694,Sheet2!$A$1:$B$114,2)</f>
        <v>Durham Co</v>
      </c>
      <c r="C694" s="2">
        <v>8</v>
      </c>
      <c r="D694" s="2" t="str">
        <f>VLOOKUP(C694,Sheet1!$A$1:$B$18,2)</f>
        <v>Guidence Personnel</v>
      </c>
      <c r="E694" s="15">
        <v>75</v>
      </c>
      <c r="F694" s="17">
        <v>59</v>
      </c>
      <c r="G694" s="25">
        <f t="shared" si="41"/>
        <v>16</v>
      </c>
      <c r="H694" s="15">
        <v>1</v>
      </c>
      <c r="I694" s="17">
        <v>2</v>
      </c>
      <c r="J694" s="25">
        <f t="shared" si="43"/>
        <v>-1</v>
      </c>
      <c r="K694" s="15">
        <v>12</v>
      </c>
      <c r="L694" s="17">
        <v>26</v>
      </c>
      <c r="M694" s="25">
        <f t="shared" si="42"/>
        <v>-14</v>
      </c>
      <c r="N694" s="15">
        <v>88</v>
      </c>
      <c r="O694" s="17">
        <v>87</v>
      </c>
      <c r="P694" s="44">
        <f t="shared" si="44"/>
        <v>1</v>
      </c>
    </row>
    <row r="695" spans="1:16" ht="14.1" customHeight="1">
      <c r="A695" s="2">
        <v>320</v>
      </c>
      <c r="B695" s="2" t="str">
        <f>VLOOKUP(A695,Sheet2!$A$1:$B$114,2)</f>
        <v>Durham Co</v>
      </c>
      <c r="C695" s="2">
        <v>9</v>
      </c>
      <c r="D695" s="2" t="str">
        <f>VLOOKUP(C695,Sheet1!$A$1:$B$18,2)</f>
        <v>Psychology Personnel</v>
      </c>
      <c r="E695" s="15">
        <v>25</v>
      </c>
      <c r="F695" s="17">
        <v>22</v>
      </c>
      <c r="G695" s="25">
        <f t="shared" si="41"/>
        <v>3</v>
      </c>
      <c r="H695" s="15">
        <v>19</v>
      </c>
      <c r="I695" s="17">
        <v>14</v>
      </c>
      <c r="J695" s="25">
        <f t="shared" si="43"/>
        <v>5</v>
      </c>
      <c r="K695" s="15">
        <v>0</v>
      </c>
      <c r="L695" s="17">
        <v>0</v>
      </c>
      <c r="M695" s="25">
        <f t="shared" si="42"/>
        <v>0</v>
      </c>
      <c r="N695" s="15">
        <v>44</v>
      </c>
      <c r="O695" s="17">
        <v>36</v>
      </c>
      <c r="P695" s="44">
        <f t="shared" si="44"/>
        <v>8</v>
      </c>
    </row>
    <row r="696" spans="1:16" ht="14.1" customHeight="1">
      <c r="A696" s="2">
        <v>320</v>
      </c>
      <c r="B696" s="2" t="str">
        <f>VLOOKUP(A696,Sheet2!$A$1:$B$114,2)</f>
        <v>Durham Co</v>
      </c>
      <c r="C696" s="2">
        <v>10</v>
      </c>
      <c r="D696" s="2" t="str">
        <f>VLOOKUP(C696,Sheet1!$A$1:$B$18,2)</f>
        <v>Media Cordinators and Audio Visual</v>
      </c>
      <c r="E696" s="15">
        <v>49</v>
      </c>
      <c r="F696" s="17">
        <v>32</v>
      </c>
      <c r="G696" s="25">
        <f t="shared" si="41"/>
        <v>17</v>
      </c>
      <c r="H696" s="15">
        <v>0</v>
      </c>
      <c r="I696" s="17">
        <v>0</v>
      </c>
      <c r="J696" s="25">
        <f t="shared" si="43"/>
        <v>0</v>
      </c>
      <c r="K696" s="15">
        <v>8</v>
      </c>
      <c r="L696" s="17">
        <v>20</v>
      </c>
      <c r="M696" s="25">
        <f t="shared" si="42"/>
        <v>-12</v>
      </c>
      <c r="N696" s="15">
        <v>57</v>
      </c>
      <c r="O696" s="17">
        <v>52</v>
      </c>
      <c r="P696" s="44">
        <f t="shared" si="44"/>
        <v>5</v>
      </c>
    </row>
    <row r="697" spans="1:16" ht="14.1" customHeight="1">
      <c r="A697" s="2">
        <v>320</v>
      </c>
      <c r="B697" s="2" t="str">
        <f>VLOOKUP(A697,Sheet2!$A$1:$B$114,2)</f>
        <v>Durham Co</v>
      </c>
      <c r="C697" s="2">
        <v>11</v>
      </c>
      <c r="D697" s="2" t="str">
        <f>VLOOKUP(C697,Sheet1!$A$1:$B$18,2)</f>
        <v>Consultants and Supervisors of Instructions</v>
      </c>
      <c r="E697" s="15">
        <v>1</v>
      </c>
      <c r="F697" s="17">
        <v>1</v>
      </c>
      <c r="G697" s="25">
        <f t="shared" si="41"/>
        <v>0</v>
      </c>
      <c r="H697" s="15">
        <v>1</v>
      </c>
      <c r="I697" s="17">
        <v>4</v>
      </c>
      <c r="J697" s="25">
        <f t="shared" si="43"/>
        <v>-3</v>
      </c>
      <c r="K697" s="15">
        <v>1</v>
      </c>
      <c r="L697" s="17">
        <v>1</v>
      </c>
      <c r="M697" s="25">
        <f t="shared" si="42"/>
        <v>0</v>
      </c>
      <c r="N697" s="15">
        <v>3</v>
      </c>
      <c r="O697" s="17">
        <v>6</v>
      </c>
      <c r="P697" s="44">
        <f t="shared" si="44"/>
        <v>-3</v>
      </c>
    </row>
    <row r="698" spans="1:16" ht="14.1" customHeight="1">
      <c r="A698" s="2">
        <v>320</v>
      </c>
      <c r="B698" s="2" t="str">
        <f>VLOOKUP(A698,Sheet2!$A$1:$B$114,2)</f>
        <v>Durham Co</v>
      </c>
      <c r="C698" s="2">
        <v>12</v>
      </c>
      <c r="D698" s="2" t="str">
        <f>VLOOKUP(C698,Sheet1!$A$1:$B$18,2)</f>
        <v>Other Professional Staff</v>
      </c>
      <c r="E698" s="15">
        <v>67</v>
      </c>
      <c r="F698" s="17">
        <v>46</v>
      </c>
      <c r="G698" s="25">
        <f t="shared" si="41"/>
        <v>21</v>
      </c>
      <c r="H698" s="15">
        <v>49</v>
      </c>
      <c r="I698" s="17">
        <v>69</v>
      </c>
      <c r="J698" s="25">
        <f t="shared" si="43"/>
        <v>-20</v>
      </c>
      <c r="K698" s="15">
        <v>19</v>
      </c>
      <c r="L698" s="17">
        <v>8</v>
      </c>
      <c r="M698" s="25">
        <f t="shared" si="42"/>
        <v>11</v>
      </c>
      <c r="N698" s="15">
        <v>135</v>
      </c>
      <c r="O698" s="17">
        <v>123</v>
      </c>
      <c r="P698" s="44">
        <f t="shared" si="44"/>
        <v>12</v>
      </c>
    </row>
    <row r="699" spans="1:16" ht="14.1" customHeight="1">
      <c r="A699" s="2">
        <v>320</v>
      </c>
      <c r="B699" s="2" t="str">
        <f>VLOOKUP(A699,Sheet2!$A$1:$B$114,2)</f>
        <v>Durham Co</v>
      </c>
      <c r="C699" s="2">
        <v>13</v>
      </c>
      <c r="D699" s="2" t="str">
        <f>VLOOKUP(C699,Sheet1!$A$1:$B$18,2)</f>
        <v>Teacher Assistants</v>
      </c>
      <c r="E699" s="15">
        <v>492</v>
      </c>
      <c r="F699" s="17">
        <v>439</v>
      </c>
      <c r="G699" s="25">
        <f t="shared" si="41"/>
        <v>53</v>
      </c>
      <c r="H699" s="15">
        <v>39</v>
      </c>
      <c r="I699" s="17">
        <v>28</v>
      </c>
      <c r="J699" s="25">
        <f t="shared" si="43"/>
        <v>11</v>
      </c>
      <c r="K699" s="15">
        <v>6</v>
      </c>
      <c r="L699" s="17">
        <v>5</v>
      </c>
      <c r="M699" s="25">
        <f t="shared" si="42"/>
        <v>1</v>
      </c>
      <c r="N699" s="15">
        <v>537</v>
      </c>
      <c r="O699" s="17">
        <v>472</v>
      </c>
      <c r="P699" s="44">
        <f t="shared" si="44"/>
        <v>65</v>
      </c>
    </row>
    <row r="700" spans="1:16" ht="14.1" customHeight="1">
      <c r="A700" s="2">
        <v>320</v>
      </c>
      <c r="B700" s="2" t="str">
        <f>VLOOKUP(A700,Sheet2!$A$1:$B$114,2)</f>
        <v>Durham Co</v>
      </c>
      <c r="C700" s="2">
        <v>14</v>
      </c>
      <c r="D700" s="2" t="str">
        <f>VLOOKUP(C700,Sheet1!$A$1:$B$18,2)</f>
        <v>Technicians</v>
      </c>
      <c r="E700" s="15">
        <v>8</v>
      </c>
      <c r="F700" s="17">
        <v>4</v>
      </c>
      <c r="G700" s="25">
        <f t="shared" si="41"/>
        <v>4</v>
      </c>
      <c r="H700" s="15">
        <v>4</v>
      </c>
      <c r="I700" s="17">
        <v>3</v>
      </c>
      <c r="J700" s="25">
        <f t="shared" si="43"/>
        <v>1</v>
      </c>
      <c r="K700" s="15">
        <v>6</v>
      </c>
      <c r="L700" s="17">
        <v>4</v>
      </c>
      <c r="M700" s="25">
        <f t="shared" si="42"/>
        <v>2</v>
      </c>
      <c r="N700" s="15">
        <v>18</v>
      </c>
      <c r="O700" s="17">
        <v>11</v>
      </c>
      <c r="P700" s="44">
        <f t="shared" si="44"/>
        <v>7</v>
      </c>
    </row>
    <row r="701" spans="1:16" ht="14.1" customHeight="1">
      <c r="A701" s="2">
        <v>320</v>
      </c>
      <c r="B701" s="2" t="str">
        <f>VLOOKUP(A701,Sheet2!$A$1:$B$114,2)</f>
        <v>Durham Co</v>
      </c>
      <c r="C701" s="2">
        <v>15</v>
      </c>
      <c r="D701" s="2" t="str">
        <f>VLOOKUP(C701,Sheet1!$A$1:$B$18,2)</f>
        <v>Clerks/Secretaries</v>
      </c>
      <c r="E701" s="15">
        <v>99</v>
      </c>
      <c r="F701" s="17">
        <v>24</v>
      </c>
      <c r="G701" s="25">
        <f t="shared" si="41"/>
        <v>75</v>
      </c>
      <c r="H701" s="15">
        <v>75</v>
      </c>
      <c r="I701" s="17">
        <v>146</v>
      </c>
      <c r="J701" s="25">
        <f t="shared" si="43"/>
        <v>-71</v>
      </c>
      <c r="K701" s="15">
        <v>81</v>
      </c>
      <c r="L701" s="17">
        <v>73</v>
      </c>
      <c r="M701" s="25">
        <f t="shared" si="42"/>
        <v>8</v>
      </c>
      <c r="N701" s="15">
        <v>255</v>
      </c>
      <c r="O701" s="17">
        <v>243</v>
      </c>
      <c r="P701" s="44">
        <f t="shared" si="44"/>
        <v>12</v>
      </c>
    </row>
    <row r="702" spans="1:16" ht="14.1" customHeight="1">
      <c r="A702" s="2">
        <v>320</v>
      </c>
      <c r="B702" s="2" t="str">
        <f>VLOOKUP(A702,Sheet2!$A$1:$B$114,2)</f>
        <v>Durham Co</v>
      </c>
      <c r="C702" s="2">
        <v>16</v>
      </c>
      <c r="D702" s="2" t="str">
        <f>VLOOKUP(C702,Sheet1!$A$1:$B$18,2)</f>
        <v>Service Workers</v>
      </c>
      <c r="E702" s="15">
        <v>5</v>
      </c>
      <c r="F702" s="17">
        <v>3</v>
      </c>
      <c r="G702" s="25">
        <f t="shared" si="41"/>
        <v>2</v>
      </c>
      <c r="H702" s="15">
        <v>12</v>
      </c>
      <c r="I702" s="17">
        <v>4</v>
      </c>
      <c r="J702" s="25">
        <f t="shared" si="43"/>
        <v>8</v>
      </c>
      <c r="K702" s="15">
        <v>202</v>
      </c>
      <c r="L702" s="17">
        <v>178</v>
      </c>
      <c r="M702" s="25">
        <f t="shared" si="42"/>
        <v>24</v>
      </c>
      <c r="N702" s="15">
        <v>219</v>
      </c>
      <c r="O702" s="17">
        <v>185</v>
      </c>
      <c r="P702" s="44">
        <f t="shared" si="44"/>
        <v>34</v>
      </c>
    </row>
    <row r="703" spans="1:16" ht="14.1" customHeight="1">
      <c r="A703" s="2">
        <v>320</v>
      </c>
      <c r="B703" s="2" t="str">
        <f>VLOOKUP(A703,Sheet2!$A$1:$B$114,2)</f>
        <v>Durham Co</v>
      </c>
      <c r="C703" s="2">
        <v>17</v>
      </c>
      <c r="D703" s="2" t="str">
        <f>VLOOKUP(C703,Sheet1!$A$1:$B$18,2)</f>
        <v>Skilled Crafts</v>
      </c>
      <c r="E703" s="15">
        <v>29</v>
      </c>
      <c r="F703" s="17">
        <v>26</v>
      </c>
      <c r="G703" s="25">
        <f t="shared" ref="G703:G766" si="45">E703-F703</f>
        <v>3</v>
      </c>
      <c r="H703" s="15">
        <v>0</v>
      </c>
      <c r="I703" s="17">
        <v>2</v>
      </c>
      <c r="J703" s="25">
        <f t="shared" si="43"/>
        <v>-2</v>
      </c>
      <c r="K703" s="15">
        <v>126</v>
      </c>
      <c r="L703" s="17">
        <v>129</v>
      </c>
      <c r="M703" s="25">
        <f t="shared" si="42"/>
        <v>-3</v>
      </c>
      <c r="N703" s="15">
        <v>155</v>
      </c>
      <c r="O703" s="17">
        <v>157</v>
      </c>
      <c r="P703" s="44">
        <f t="shared" si="44"/>
        <v>-2</v>
      </c>
    </row>
    <row r="704" spans="1:16" ht="14.1" customHeight="1">
      <c r="A704" s="2">
        <v>320</v>
      </c>
      <c r="B704" s="2" t="str">
        <f>VLOOKUP(A704,Sheet2!$A$1:$B$114,2)</f>
        <v>Durham Co</v>
      </c>
      <c r="C704" s="2">
        <v>18</v>
      </c>
      <c r="D704" s="2" t="str">
        <f>VLOOKUP(C704,Sheet1!$A$1:$B$18,2)</f>
        <v>Laborers Unskilled</v>
      </c>
      <c r="E704" s="15">
        <v>199</v>
      </c>
      <c r="F704" s="17">
        <v>211</v>
      </c>
      <c r="G704" s="25">
        <f t="shared" si="45"/>
        <v>-12</v>
      </c>
      <c r="H704" s="15">
        <v>0</v>
      </c>
      <c r="I704" s="17">
        <v>0</v>
      </c>
      <c r="J704" s="25">
        <f t="shared" si="43"/>
        <v>0</v>
      </c>
      <c r="K704" s="15">
        <v>59</v>
      </c>
      <c r="L704" s="17">
        <v>70</v>
      </c>
      <c r="M704" s="25">
        <f t="shared" si="42"/>
        <v>-11</v>
      </c>
      <c r="N704" s="15">
        <v>258</v>
      </c>
      <c r="O704" s="17">
        <v>281</v>
      </c>
      <c r="P704" s="44">
        <f t="shared" si="44"/>
        <v>-23</v>
      </c>
    </row>
    <row r="705" spans="1:16" ht="14.1" customHeight="1">
      <c r="A705" s="2">
        <v>330</v>
      </c>
      <c r="B705" s="2" t="str">
        <f>VLOOKUP(A705,Sheet2!$A$1:$B$114,2)</f>
        <v>Edgecombe Co</v>
      </c>
      <c r="C705" s="2">
        <v>1</v>
      </c>
      <c r="D705" s="2" t="str">
        <f>VLOOKUP(C705,Sheet1!$A$1:$B$18,2)</f>
        <v>Officials, Administrators, Managers</v>
      </c>
      <c r="E705" s="15">
        <v>6</v>
      </c>
      <c r="F705" s="17">
        <v>9</v>
      </c>
      <c r="G705" s="25">
        <f t="shared" si="45"/>
        <v>-3</v>
      </c>
      <c r="H705" s="15">
        <v>3</v>
      </c>
      <c r="I705" s="17">
        <v>3</v>
      </c>
      <c r="J705" s="25">
        <f t="shared" si="43"/>
        <v>0</v>
      </c>
      <c r="K705" s="15">
        <v>5</v>
      </c>
      <c r="L705" s="17">
        <v>6</v>
      </c>
      <c r="M705" s="25">
        <f t="shared" si="42"/>
        <v>-1</v>
      </c>
      <c r="N705" s="15">
        <v>14</v>
      </c>
      <c r="O705" s="17">
        <v>18</v>
      </c>
      <c r="P705" s="44">
        <f t="shared" si="44"/>
        <v>-4</v>
      </c>
    </row>
    <row r="706" spans="1:16" ht="14.1" customHeight="1">
      <c r="A706" s="2">
        <v>330</v>
      </c>
      <c r="B706" s="2" t="str">
        <f>VLOOKUP(A706,Sheet2!$A$1:$B$114,2)</f>
        <v>Edgecombe Co</v>
      </c>
      <c r="C706" s="2">
        <v>2</v>
      </c>
      <c r="D706" s="2" t="str">
        <f>VLOOKUP(C706,Sheet1!$A$1:$B$18,2)</f>
        <v>Principals</v>
      </c>
      <c r="E706" s="15">
        <v>15</v>
      </c>
      <c r="F706" s="17">
        <v>15</v>
      </c>
      <c r="G706" s="25">
        <f t="shared" si="45"/>
        <v>0</v>
      </c>
      <c r="H706" s="15">
        <v>0</v>
      </c>
      <c r="I706" s="17">
        <v>0</v>
      </c>
      <c r="J706" s="25">
        <f t="shared" si="43"/>
        <v>0</v>
      </c>
      <c r="K706" s="15">
        <v>0</v>
      </c>
      <c r="L706" s="17">
        <v>0</v>
      </c>
      <c r="M706" s="25">
        <f t="shared" si="42"/>
        <v>0</v>
      </c>
      <c r="N706" s="15">
        <v>15</v>
      </c>
      <c r="O706" s="17">
        <v>15</v>
      </c>
      <c r="P706" s="44">
        <f t="shared" si="44"/>
        <v>0</v>
      </c>
    </row>
    <row r="707" spans="1:16" ht="14.1" customHeight="1">
      <c r="A707" s="2">
        <v>330</v>
      </c>
      <c r="B707" s="2" t="str">
        <f>VLOOKUP(A707,Sheet2!$A$1:$B$114,2)</f>
        <v>Edgecombe Co</v>
      </c>
      <c r="C707" s="2">
        <v>3</v>
      </c>
      <c r="D707" s="2" t="str">
        <f>VLOOKUP(C707,Sheet1!$A$1:$B$18,2)</f>
        <v>Assistant Principals, Teaching</v>
      </c>
      <c r="E707" s="15">
        <v>0</v>
      </c>
      <c r="F707" s="17">
        <v>0</v>
      </c>
      <c r="G707" s="25">
        <f t="shared" si="45"/>
        <v>0</v>
      </c>
      <c r="H707" s="15">
        <v>0</v>
      </c>
      <c r="I707" s="17">
        <v>0</v>
      </c>
      <c r="J707" s="25">
        <f t="shared" si="43"/>
        <v>0</v>
      </c>
      <c r="K707" s="15">
        <v>0</v>
      </c>
      <c r="L707" s="17">
        <v>0</v>
      </c>
      <c r="M707" s="25">
        <f t="shared" ref="M707:M770" si="46">K707-L707</f>
        <v>0</v>
      </c>
      <c r="N707" s="15">
        <v>0</v>
      </c>
      <c r="O707" s="17">
        <v>0</v>
      </c>
      <c r="P707" s="44">
        <f t="shared" si="44"/>
        <v>0</v>
      </c>
    </row>
    <row r="708" spans="1:16" ht="14.1" customHeight="1">
      <c r="A708" s="2">
        <v>330</v>
      </c>
      <c r="B708" s="2" t="str">
        <f>VLOOKUP(A708,Sheet2!$A$1:$B$114,2)</f>
        <v>Edgecombe Co</v>
      </c>
      <c r="C708" s="2">
        <v>4</v>
      </c>
      <c r="D708" s="2" t="str">
        <f>VLOOKUP(C708,Sheet1!$A$1:$B$18,2)</f>
        <v>Assistant Principals, Non-Teaching</v>
      </c>
      <c r="E708" s="15">
        <v>12</v>
      </c>
      <c r="F708" s="17">
        <v>15</v>
      </c>
      <c r="G708" s="25">
        <f t="shared" si="45"/>
        <v>-3</v>
      </c>
      <c r="H708" s="15">
        <v>0</v>
      </c>
      <c r="I708" s="17">
        <v>0</v>
      </c>
      <c r="J708" s="25">
        <f t="shared" ref="J708:J771" si="47">H708-I708</f>
        <v>0</v>
      </c>
      <c r="K708" s="15">
        <v>0</v>
      </c>
      <c r="L708" s="17">
        <v>0</v>
      </c>
      <c r="M708" s="25">
        <f t="shared" si="46"/>
        <v>0</v>
      </c>
      <c r="N708" s="15">
        <v>12</v>
      </c>
      <c r="O708" s="17">
        <v>15</v>
      </c>
      <c r="P708" s="44">
        <f t="shared" ref="P708:P771" si="48">N708-O708</f>
        <v>-3</v>
      </c>
    </row>
    <row r="709" spans="1:16" ht="14.1" customHeight="1">
      <c r="A709" s="2">
        <v>330</v>
      </c>
      <c r="B709" s="2" t="str">
        <f>VLOOKUP(A709,Sheet2!$A$1:$B$114,2)</f>
        <v>Edgecombe Co</v>
      </c>
      <c r="C709" s="2">
        <v>5</v>
      </c>
      <c r="D709" s="2" t="str">
        <f>VLOOKUP(C709,Sheet1!$A$1:$B$18,2)</f>
        <v>Elementry Teachers</v>
      </c>
      <c r="E709" s="15">
        <v>200</v>
      </c>
      <c r="F709" s="17">
        <v>174</v>
      </c>
      <c r="G709" s="25">
        <f t="shared" si="45"/>
        <v>26</v>
      </c>
      <c r="H709" s="15">
        <v>28</v>
      </c>
      <c r="I709" s="17">
        <v>51</v>
      </c>
      <c r="J709" s="25">
        <f t="shared" si="47"/>
        <v>-23</v>
      </c>
      <c r="K709" s="15">
        <v>0</v>
      </c>
      <c r="L709" s="17">
        <v>0</v>
      </c>
      <c r="M709" s="25">
        <f t="shared" si="46"/>
        <v>0</v>
      </c>
      <c r="N709" s="15">
        <v>228</v>
      </c>
      <c r="O709" s="17">
        <v>225</v>
      </c>
      <c r="P709" s="44">
        <f t="shared" si="48"/>
        <v>3</v>
      </c>
    </row>
    <row r="710" spans="1:16" ht="14.1" customHeight="1">
      <c r="A710" s="2">
        <v>330</v>
      </c>
      <c r="B710" s="2" t="str">
        <f>VLOOKUP(A710,Sheet2!$A$1:$B$114,2)</f>
        <v>Edgecombe Co</v>
      </c>
      <c r="C710" s="2">
        <v>6</v>
      </c>
      <c r="D710" s="2" t="str">
        <f>VLOOKUP(C710,Sheet1!$A$1:$B$18,2)</f>
        <v>Secondary Teachers</v>
      </c>
      <c r="E710" s="15">
        <v>93</v>
      </c>
      <c r="F710" s="17">
        <v>93</v>
      </c>
      <c r="G710" s="25">
        <f t="shared" si="45"/>
        <v>0</v>
      </c>
      <c r="H710" s="15">
        <v>8</v>
      </c>
      <c r="I710" s="17">
        <v>10</v>
      </c>
      <c r="J710" s="25">
        <f t="shared" si="47"/>
        <v>-2</v>
      </c>
      <c r="K710" s="15">
        <v>0</v>
      </c>
      <c r="L710" s="17">
        <v>0</v>
      </c>
      <c r="M710" s="25">
        <f t="shared" si="46"/>
        <v>0</v>
      </c>
      <c r="N710" s="15">
        <v>101</v>
      </c>
      <c r="O710" s="17">
        <v>103</v>
      </c>
      <c r="P710" s="44">
        <f t="shared" si="48"/>
        <v>-2</v>
      </c>
    </row>
    <row r="711" spans="1:16" ht="14.1" customHeight="1">
      <c r="A711" s="2">
        <v>330</v>
      </c>
      <c r="B711" s="2" t="str">
        <f>VLOOKUP(A711,Sheet2!$A$1:$B$114,2)</f>
        <v>Edgecombe Co</v>
      </c>
      <c r="C711" s="2">
        <v>7</v>
      </c>
      <c r="D711" s="2" t="str">
        <f>VLOOKUP(C711,Sheet1!$A$1:$B$18,2)</f>
        <v>Other Teachers</v>
      </c>
      <c r="E711" s="15">
        <v>88</v>
      </c>
      <c r="F711" s="17">
        <v>91</v>
      </c>
      <c r="G711" s="25">
        <f t="shared" si="45"/>
        <v>-3</v>
      </c>
      <c r="H711" s="15">
        <v>18</v>
      </c>
      <c r="I711" s="17">
        <v>19</v>
      </c>
      <c r="J711" s="25">
        <f t="shared" si="47"/>
        <v>-1</v>
      </c>
      <c r="K711" s="15">
        <v>11</v>
      </c>
      <c r="L711" s="17">
        <v>11</v>
      </c>
      <c r="M711" s="25">
        <f t="shared" si="46"/>
        <v>0</v>
      </c>
      <c r="N711" s="15">
        <v>117</v>
      </c>
      <c r="O711" s="17">
        <v>121</v>
      </c>
      <c r="P711" s="44">
        <f t="shared" si="48"/>
        <v>-4</v>
      </c>
    </row>
    <row r="712" spans="1:16" ht="14.1" customHeight="1">
      <c r="A712" s="2">
        <v>330</v>
      </c>
      <c r="B712" s="2" t="str">
        <f>VLOOKUP(A712,Sheet2!$A$1:$B$114,2)</f>
        <v>Edgecombe Co</v>
      </c>
      <c r="C712" s="2">
        <v>8</v>
      </c>
      <c r="D712" s="2" t="str">
        <f>VLOOKUP(C712,Sheet1!$A$1:$B$18,2)</f>
        <v>Guidence Personnel</v>
      </c>
      <c r="E712" s="15">
        <v>19</v>
      </c>
      <c r="F712" s="17">
        <v>21</v>
      </c>
      <c r="G712" s="25">
        <f t="shared" si="45"/>
        <v>-2</v>
      </c>
      <c r="H712" s="15">
        <v>0</v>
      </c>
      <c r="I712" s="17">
        <v>0</v>
      </c>
      <c r="J712" s="25">
        <f t="shared" si="47"/>
        <v>0</v>
      </c>
      <c r="K712" s="15">
        <v>0</v>
      </c>
      <c r="L712" s="17">
        <v>0</v>
      </c>
      <c r="M712" s="25">
        <f t="shared" si="46"/>
        <v>0</v>
      </c>
      <c r="N712" s="15">
        <v>19</v>
      </c>
      <c r="O712" s="17">
        <v>21</v>
      </c>
      <c r="P712" s="44">
        <f t="shared" si="48"/>
        <v>-2</v>
      </c>
    </row>
    <row r="713" spans="1:16" ht="14.1" customHeight="1">
      <c r="A713" s="2">
        <v>330</v>
      </c>
      <c r="B713" s="2" t="str">
        <f>VLOOKUP(A713,Sheet2!$A$1:$B$114,2)</f>
        <v>Edgecombe Co</v>
      </c>
      <c r="C713" s="2">
        <v>9</v>
      </c>
      <c r="D713" s="2" t="str">
        <f>VLOOKUP(C713,Sheet1!$A$1:$B$18,2)</f>
        <v>Psychology Personnel</v>
      </c>
      <c r="E713" s="15">
        <v>0</v>
      </c>
      <c r="F713" s="17">
        <v>0</v>
      </c>
      <c r="G713" s="25">
        <f t="shared" si="45"/>
        <v>0</v>
      </c>
      <c r="H713" s="15">
        <v>2</v>
      </c>
      <c r="I713" s="17">
        <v>3</v>
      </c>
      <c r="J713" s="25">
        <f t="shared" si="47"/>
        <v>-1</v>
      </c>
      <c r="K713" s="15">
        <v>0</v>
      </c>
      <c r="L713" s="17">
        <v>0</v>
      </c>
      <c r="M713" s="25">
        <f t="shared" si="46"/>
        <v>0</v>
      </c>
      <c r="N713" s="15">
        <v>2</v>
      </c>
      <c r="O713" s="17">
        <v>3</v>
      </c>
      <c r="P713" s="44">
        <f t="shared" si="48"/>
        <v>-1</v>
      </c>
    </row>
    <row r="714" spans="1:16" ht="14.1" customHeight="1">
      <c r="A714" s="2">
        <v>330</v>
      </c>
      <c r="B714" s="2" t="str">
        <f>VLOOKUP(A714,Sheet2!$A$1:$B$114,2)</f>
        <v>Edgecombe Co</v>
      </c>
      <c r="C714" s="2">
        <v>10</v>
      </c>
      <c r="D714" s="2" t="str">
        <f>VLOOKUP(C714,Sheet1!$A$1:$B$18,2)</f>
        <v>Media Cordinators and Audio Visual</v>
      </c>
      <c r="E714" s="15">
        <v>12</v>
      </c>
      <c r="F714" s="17">
        <v>13</v>
      </c>
      <c r="G714" s="25">
        <f t="shared" si="45"/>
        <v>-1</v>
      </c>
      <c r="H714" s="15">
        <v>0</v>
      </c>
      <c r="I714" s="17">
        <v>0</v>
      </c>
      <c r="J714" s="25">
        <f t="shared" si="47"/>
        <v>0</v>
      </c>
      <c r="K714" s="15">
        <v>0</v>
      </c>
      <c r="L714" s="17">
        <v>0</v>
      </c>
      <c r="M714" s="25">
        <f t="shared" si="46"/>
        <v>0</v>
      </c>
      <c r="N714" s="15">
        <v>12</v>
      </c>
      <c r="O714" s="17">
        <v>13</v>
      </c>
      <c r="P714" s="44">
        <f t="shared" si="48"/>
        <v>-1</v>
      </c>
    </row>
    <row r="715" spans="1:16" ht="14.1" customHeight="1">
      <c r="A715" s="2">
        <v>330</v>
      </c>
      <c r="B715" s="2" t="str">
        <f>VLOOKUP(A715,Sheet2!$A$1:$B$114,2)</f>
        <v>Edgecombe Co</v>
      </c>
      <c r="C715" s="2">
        <v>11</v>
      </c>
      <c r="D715" s="2" t="str">
        <f>VLOOKUP(C715,Sheet1!$A$1:$B$18,2)</f>
        <v>Consultants and Supervisors of Instructions</v>
      </c>
      <c r="E715" s="15">
        <v>13</v>
      </c>
      <c r="F715" s="17">
        <v>14</v>
      </c>
      <c r="G715" s="25">
        <f t="shared" si="45"/>
        <v>-1</v>
      </c>
      <c r="H715" s="15">
        <v>9</v>
      </c>
      <c r="I715" s="17">
        <v>6</v>
      </c>
      <c r="J715" s="25">
        <f t="shared" si="47"/>
        <v>3</v>
      </c>
      <c r="K715" s="15">
        <v>0</v>
      </c>
      <c r="L715" s="17">
        <v>0</v>
      </c>
      <c r="M715" s="25">
        <f t="shared" si="46"/>
        <v>0</v>
      </c>
      <c r="N715" s="15">
        <v>22</v>
      </c>
      <c r="O715" s="17">
        <v>20</v>
      </c>
      <c r="P715" s="44">
        <f t="shared" si="48"/>
        <v>2</v>
      </c>
    </row>
    <row r="716" spans="1:16" ht="14.1" customHeight="1">
      <c r="A716" s="2">
        <v>330</v>
      </c>
      <c r="B716" s="2" t="str">
        <f>VLOOKUP(A716,Sheet2!$A$1:$B$114,2)</f>
        <v>Edgecombe Co</v>
      </c>
      <c r="C716" s="2">
        <v>12</v>
      </c>
      <c r="D716" s="2" t="str">
        <f>VLOOKUP(C716,Sheet1!$A$1:$B$18,2)</f>
        <v>Other Professional Staff</v>
      </c>
      <c r="E716" s="15">
        <v>26</v>
      </c>
      <c r="F716" s="17">
        <v>24</v>
      </c>
      <c r="G716" s="25">
        <f t="shared" si="45"/>
        <v>2</v>
      </c>
      <c r="H716" s="15">
        <v>3</v>
      </c>
      <c r="I716" s="17">
        <v>4</v>
      </c>
      <c r="J716" s="25">
        <f t="shared" si="47"/>
        <v>-1</v>
      </c>
      <c r="K716" s="15">
        <v>10</v>
      </c>
      <c r="L716" s="17">
        <v>12</v>
      </c>
      <c r="M716" s="25">
        <f t="shared" si="46"/>
        <v>-2</v>
      </c>
      <c r="N716" s="15">
        <v>39</v>
      </c>
      <c r="O716" s="17">
        <v>40</v>
      </c>
      <c r="P716" s="44">
        <f t="shared" si="48"/>
        <v>-1</v>
      </c>
    </row>
    <row r="717" spans="1:16" ht="14.1" customHeight="1">
      <c r="A717" s="2">
        <v>330</v>
      </c>
      <c r="B717" s="2" t="str">
        <f>VLOOKUP(A717,Sheet2!$A$1:$B$114,2)</f>
        <v>Edgecombe Co</v>
      </c>
      <c r="C717" s="2">
        <v>13</v>
      </c>
      <c r="D717" s="2" t="str">
        <f>VLOOKUP(C717,Sheet1!$A$1:$B$18,2)</f>
        <v>Teacher Assistants</v>
      </c>
      <c r="E717" s="15">
        <v>110</v>
      </c>
      <c r="F717" s="17">
        <v>124</v>
      </c>
      <c r="G717" s="25">
        <f t="shared" si="45"/>
        <v>-14</v>
      </c>
      <c r="H717" s="15">
        <v>11</v>
      </c>
      <c r="I717" s="17">
        <v>11</v>
      </c>
      <c r="J717" s="25">
        <f t="shared" si="47"/>
        <v>0</v>
      </c>
      <c r="K717" s="15">
        <v>16</v>
      </c>
      <c r="L717" s="17">
        <v>14</v>
      </c>
      <c r="M717" s="25">
        <f t="shared" si="46"/>
        <v>2</v>
      </c>
      <c r="N717" s="15">
        <v>137</v>
      </c>
      <c r="O717" s="17">
        <v>149</v>
      </c>
      <c r="P717" s="44">
        <f t="shared" si="48"/>
        <v>-12</v>
      </c>
    </row>
    <row r="718" spans="1:16" ht="14.1" customHeight="1">
      <c r="A718" s="2">
        <v>330</v>
      </c>
      <c r="B718" s="2" t="str">
        <f>VLOOKUP(A718,Sheet2!$A$1:$B$114,2)</f>
        <v>Edgecombe Co</v>
      </c>
      <c r="C718" s="2">
        <v>14</v>
      </c>
      <c r="D718" s="2" t="str">
        <f>VLOOKUP(C718,Sheet1!$A$1:$B$18,2)</f>
        <v>Technicians</v>
      </c>
      <c r="E718" s="15">
        <v>7</v>
      </c>
      <c r="F718" s="17">
        <v>7</v>
      </c>
      <c r="G718" s="25">
        <f t="shared" si="45"/>
        <v>0</v>
      </c>
      <c r="H718" s="15">
        <v>0</v>
      </c>
      <c r="I718" s="17">
        <v>0</v>
      </c>
      <c r="J718" s="25">
        <f t="shared" si="47"/>
        <v>0</v>
      </c>
      <c r="K718" s="15">
        <v>0</v>
      </c>
      <c r="L718" s="17">
        <v>0</v>
      </c>
      <c r="M718" s="25">
        <f t="shared" si="46"/>
        <v>0</v>
      </c>
      <c r="N718" s="15">
        <v>7</v>
      </c>
      <c r="O718" s="17">
        <v>7</v>
      </c>
      <c r="P718" s="44">
        <f t="shared" si="48"/>
        <v>0</v>
      </c>
    </row>
    <row r="719" spans="1:16" ht="14.1" customHeight="1">
      <c r="A719" s="2">
        <v>330</v>
      </c>
      <c r="B719" s="2" t="str">
        <f>VLOOKUP(A719,Sheet2!$A$1:$B$114,2)</f>
        <v>Edgecombe Co</v>
      </c>
      <c r="C719" s="2">
        <v>15</v>
      </c>
      <c r="D719" s="2" t="str">
        <f>VLOOKUP(C719,Sheet1!$A$1:$B$18,2)</f>
        <v>Clerks/Secretaries</v>
      </c>
      <c r="E719" s="15">
        <v>43</v>
      </c>
      <c r="F719" s="17">
        <v>44</v>
      </c>
      <c r="G719" s="25">
        <f t="shared" si="45"/>
        <v>-1</v>
      </c>
      <c r="H719" s="15">
        <v>3</v>
      </c>
      <c r="I719" s="17">
        <v>3</v>
      </c>
      <c r="J719" s="25">
        <f t="shared" si="47"/>
        <v>0</v>
      </c>
      <c r="K719" s="15">
        <v>6</v>
      </c>
      <c r="L719" s="17">
        <v>8</v>
      </c>
      <c r="M719" s="25">
        <f t="shared" si="46"/>
        <v>-2</v>
      </c>
      <c r="N719" s="15">
        <v>52</v>
      </c>
      <c r="O719" s="17">
        <v>55</v>
      </c>
      <c r="P719" s="44">
        <f t="shared" si="48"/>
        <v>-3</v>
      </c>
    </row>
    <row r="720" spans="1:16" ht="14.1" customHeight="1">
      <c r="A720" s="2">
        <v>330</v>
      </c>
      <c r="B720" s="2" t="str">
        <f>VLOOKUP(A720,Sheet2!$A$1:$B$114,2)</f>
        <v>Edgecombe Co</v>
      </c>
      <c r="C720" s="2">
        <v>16</v>
      </c>
      <c r="D720" s="2" t="str">
        <f>VLOOKUP(C720,Sheet1!$A$1:$B$18,2)</f>
        <v>Service Workers</v>
      </c>
      <c r="E720" s="15">
        <v>37</v>
      </c>
      <c r="F720" s="17">
        <v>35</v>
      </c>
      <c r="G720" s="25">
        <f t="shared" si="45"/>
        <v>2</v>
      </c>
      <c r="H720" s="15">
        <v>0</v>
      </c>
      <c r="I720" s="17">
        <v>0</v>
      </c>
      <c r="J720" s="25">
        <f t="shared" si="47"/>
        <v>0</v>
      </c>
      <c r="K720" s="15">
        <v>56</v>
      </c>
      <c r="L720" s="17">
        <v>59</v>
      </c>
      <c r="M720" s="25">
        <f t="shared" si="46"/>
        <v>-3</v>
      </c>
      <c r="N720" s="15">
        <v>93</v>
      </c>
      <c r="O720" s="17">
        <v>94</v>
      </c>
      <c r="P720" s="44">
        <f t="shared" si="48"/>
        <v>-1</v>
      </c>
    </row>
    <row r="721" spans="1:16" ht="17.100000000000001" customHeight="1">
      <c r="A721" s="2">
        <v>330</v>
      </c>
      <c r="B721" s="2" t="str">
        <f>VLOOKUP(A721,Sheet2!$A$1:$B$114,2)</f>
        <v>Edgecombe Co</v>
      </c>
      <c r="C721" s="2">
        <v>17</v>
      </c>
      <c r="D721" s="2" t="str">
        <f>VLOOKUP(C721,Sheet1!$A$1:$B$18,2)</f>
        <v>Skilled Crafts</v>
      </c>
      <c r="E721" s="15">
        <v>8</v>
      </c>
      <c r="F721" s="17">
        <v>7</v>
      </c>
      <c r="G721" s="25">
        <f t="shared" si="45"/>
        <v>1</v>
      </c>
      <c r="H721" s="15">
        <v>0</v>
      </c>
      <c r="I721" s="17">
        <v>0</v>
      </c>
      <c r="J721" s="25">
        <f t="shared" si="47"/>
        <v>0</v>
      </c>
      <c r="K721" s="15">
        <v>11</v>
      </c>
      <c r="L721" s="17">
        <v>12</v>
      </c>
      <c r="M721" s="25">
        <f t="shared" si="46"/>
        <v>-1</v>
      </c>
      <c r="N721" s="15">
        <v>19</v>
      </c>
      <c r="O721" s="17">
        <v>19</v>
      </c>
      <c r="P721" s="44">
        <f t="shared" si="48"/>
        <v>0</v>
      </c>
    </row>
    <row r="722" spans="1:16" ht="17.100000000000001" customHeight="1">
      <c r="A722" s="2">
        <v>330</v>
      </c>
      <c r="B722" s="2" t="str">
        <f>VLOOKUP(A722,Sheet2!$A$1:$B$114,2)</f>
        <v>Edgecombe Co</v>
      </c>
      <c r="C722" s="2">
        <v>18</v>
      </c>
      <c r="D722" s="2" t="str">
        <f>VLOOKUP(C722,Sheet1!$A$1:$B$18,2)</f>
        <v>Laborers Unskilled</v>
      </c>
      <c r="E722" s="15">
        <v>0</v>
      </c>
      <c r="F722" s="17">
        <v>0</v>
      </c>
      <c r="G722" s="25">
        <f t="shared" si="45"/>
        <v>0</v>
      </c>
      <c r="H722" s="15">
        <v>0</v>
      </c>
      <c r="I722" s="17">
        <v>0</v>
      </c>
      <c r="J722" s="25">
        <f t="shared" si="47"/>
        <v>0</v>
      </c>
      <c r="K722" s="15">
        <v>7</v>
      </c>
      <c r="L722" s="17">
        <v>8</v>
      </c>
      <c r="M722" s="25">
        <f t="shared" si="46"/>
        <v>-1</v>
      </c>
      <c r="N722" s="15">
        <v>7</v>
      </c>
      <c r="O722" s="17">
        <v>8</v>
      </c>
      <c r="P722" s="44">
        <f t="shared" si="48"/>
        <v>-1</v>
      </c>
    </row>
    <row r="723" spans="1:16" ht="14.1" customHeight="1">
      <c r="A723" s="2">
        <v>340</v>
      </c>
      <c r="B723" s="2" t="str">
        <f>VLOOKUP(A723,Sheet2!$A$1:$B$114,2)</f>
        <v>Forsyth Co</v>
      </c>
      <c r="C723" s="2">
        <v>1</v>
      </c>
      <c r="D723" s="2" t="str">
        <f>VLOOKUP(C723,Sheet1!$A$1:$B$18,2)</f>
        <v>Officials, Administrators, Managers</v>
      </c>
      <c r="E723" s="15">
        <v>6</v>
      </c>
      <c r="F723" s="17">
        <v>8</v>
      </c>
      <c r="G723" s="25">
        <f t="shared" si="45"/>
        <v>-2</v>
      </c>
      <c r="H723" s="15">
        <v>6</v>
      </c>
      <c r="I723" s="17">
        <v>1</v>
      </c>
      <c r="J723" s="25">
        <f t="shared" si="47"/>
        <v>5</v>
      </c>
      <c r="K723" s="15">
        <v>23</v>
      </c>
      <c r="L723" s="17">
        <v>25</v>
      </c>
      <c r="M723" s="25">
        <f t="shared" si="46"/>
        <v>-2</v>
      </c>
      <c r="N723" s="15">
        <v>35</v>
      </c>
      <c r="O723" s="17">
        <v>34</v>
      </c>
      <c r="P723" s="44">
        <f t="shared" si="48"/>
        <v>1</v>
      </c>
    </row>
    <row r="724" spans="1:16" ht="14.1" customHeight="1">
      <c r="A724" s="2">
        <v>340</v>
      </c>
      <c r="B724" s="2" t="str">
        <f>VLOOKUP(A724,Sheet2!$A$1:$B$114,2)</f>
        <v>Forsyth Co</v>
      </c>
      <c r="C724" s="2">
        <v>2</v>
      </c>
      <c r="D724" s="2" t="str">
        <f>VLOOKUP(C724,Sheet1!$A$1:$B$18,2)</f>
        <v>Principals</v>
      </c>
      <c r="E724" s="15">
        <v>77</v>
      </c>
      <c r="F724" s="17">
        <v>77</v>
      </c>
      <c r="G724" s="25">
        <f t="shared" si="45"/>
        <v>0</v>
      </c>
      <c r="H724" s="15">
        <v>1</v>
      </c>
      <c r="I724" s="17">
        <v>0</v>
      </c>
      <c r="J724" s="25">
        <f t="shared" si="47"/>
        <v>1</v>
      </c>
      <c r="K724" s="15">
        <v>1</v>
      </c>
      <c r="L724" s="17">
        <v>0</v>
      </c>
      <c r="M724" s="25">
        <f t="shared" si="46"/>
        <v>1</v>
      </c>
      <c r="N724" s="15">
        <v>79</v>
      </c>
      <c r="O724" s="17">
        <v>77</v>
      </c>
      <c r="P724" s="44">
        <f t="shared" si="48"/>
        <v>2</v>
      </c>
    </row>
    <row r="725" spans="1:16" ht="14.1" customHeight="1">
      <c r="A725" s="2">
        <v>340</v>
      </c>
      <c r="B725" s="2" t="str">
        <f>VLOOKUP(A725,Sheet2!$A$1:$B$114,2)</f>
        <v>Forsyth Co</v>
      </c>
      <c r="C725" s="2">
        <v>3</v>
      </c>
      <c r="D725" s="2" t="str">
        <f>VLOOKUP(C725,Sheet1!$A$1:$B$18,2)</f>
        <v>Assistant Principals, Teaching</v>
      </c>
      <c r="E725" s="15">
        <v>0</v>
      </c>
      <c r="F725" s="17">
        <v>0</v>
      </c>
      <c r="G725" s="25">
        <f t="shared" si="45"/>
        <v>0</v>
      </c>
      <c r="H725" s="15">
        <v>0</v>
      </c>
      <c r="I725" s="17">
        <v>0</v>
      </c>
      <c r="J725" s="25">
        <f t="shared" si="47"/>
        <v>0</v>
      </c>
      <c r="K725" s="15">
        <v>0</v>
      </c>
      <c r="L725" s="17">
        <v>0</v>
      </c>
      <c r="M725" s="25">
        <f t="shared" si="46"/>
        <v>0</v>
      </c>
      <c r="N725" s="15">
        <v>0</v>
      </c>
      <c r="O725" s="17">
        <v>0</v>
      </c>
      <c r="P725" s="44">
        <f t="shared" si="48"/>
        <v>0</v>
      </c>
    </row>
    <row r="726" spans="1:16" ht="14.1" customHeight="1">
      <c r="A726" s="2">
        <v>340</v>
      </c>
      <c r="B726" s="2" t="str">
        <f>VLOOKUP(A726,Sheet2!$A$1:$B$114,2)</f>
        <v>Forsyth Co</v>
      </c>
      <c r="C726" s="2">
        <v>4</v>
      </c>
      <c r="D726" s="2" t="str">
        <f>VLOOKUP(C726,Sheet1!$A$1:$B$18,2)</f>
        <v>Assistant Principals, Non-Teaching</v>
      </c>
      <c r="E726" s="15">
        <v>61</v>
      </c>
      <c r="F726" s="17">
        <v>71</v>
      </c>
      <c r="G726" s="25">
        <f t="shared" si="45"/>
        <v>-10</v>
      </c>
      <c r="H726" s="15">
        <v>0</v>
      </c>
      <c r="I726" s="17">
        <v>0</v>
      </c>
      <c r="J726" s="25">
        <f t="shared" si="47"/>
        <v>0</v>
      </c>
      <c r="K726" s="15">
        <v>43</v>
      </c>
      <c r="L726" s="17">
        <v>40</v>
      </c>
      <c r="M726" s="25">
        <f t="shared" si="46"/>
        <v>3</v>
      </c>
      <c r="N726" s="15">
        <v>104</v>
      </c>
      <c r="O726" s="17">
        <v>111</v>
      </c>
      <c r="P726" s="44">
        <f t="shared" si="48"/>
        <v>-7</v>
      </c>
    </row>
    <row r="727" spans="1:16" ht="14.1" customHeight="1">
      <c r="A727" s="2">
        <v>340</v>
      </c>
      <c r="B727" s="2" t="str">
        <f>VLOOKUP(A727,Sheet2!$A$1:$B$114,2)</f>
        <v>Forsyth Co</v>
      </c>
      <c r="C727" s="2">
        <v>5</v>
      </c>
      <c r="D727" s="2" t="str">
        <f>VLOOKUP(C727,Sheet1!$A$1:$B$18,2)</f>
        <v>Elementry Teachers</v>
      </c>
      <c r="E727" s="15">
        <v>1455</v>
      </c>
      <c r="F727" s="17">
        <v>1449</v>
      </c>
      <c r="G727" s="25">
        <f t="shared" si="45"/>
        <v>6</v>
      </c>
      <c r="H727" s="15">
        <v>172</v>
      </c>
      <c r="I727" s="17">
        <v>189</v>
      </c>
      <c r="J727" s="25">
        <f t="shared" si="47"/>
        <v>-17</v>
      </c>
      <c r="K727" s="15">
        <v>50</v>
      </c>
      <c r="L727" s="17">
        <v>96</v>
      </c>
      <c r="M727" s="25">
        <f t="shared" si="46"/>
        <v>-46</v>
      </c>
      <c r="N727" s="15">
        <v>1677</v>
      </c>
      <c r="O727" s="17">
        <v>1734</v>
      </c>
      <c r="P727" s="44">
        <f t="shared" si="48"/>
        <v>-57</v>
      </c>
    </row>
    <row r="728" spans="1:16" ht="14.1" customHeight="1">
      <c r="A728" s="2">
        <v>340</v>
      </c>
      <c r="B728" s="2" t="str">
        <f>VLOOKUP(A728,Sheet2!$A$1:$B$114,2)</f>
        <v>Forsyth Co</v>
      </c>
      <c r="C728" s="2">
        <v>6</v>
      </c>
      <c r="D728" s="2" t="str">
        <f>VLOOKUP(C728,Sheet1!$A$1:$B$18,2)</f>
        <v>Secondary Teachers</v>
      </c>
      <c r="E728" s="15">
        <v>1409</v>
      </c>
      <c r="F728" s="17">
        <v>1416</v>
      </c>
      <c r="G728" s="25">
        <f t="shared" si="45"/>
        <v>-7</v>
      </c>
      <c r="H728" s="15">
        <v>209</v>
      </c>
      <c r="I728" s="17">
        <v>123</v>
      </c>
      <c r="J728" s="25">
        <f t="shared" si="47"/>
        <v>86</v>
      </c>
      <c r="K728" s="15">
        <v>79</v>
      </c>
      <c r="L728" s="17">
        <v>264</v>
      </c>
      <c r="M728" s="25">
        <f t="shared" si="46"/>
        <v>-185</v>
      </c>
      <c r="N728" s="15">
        <v>1697</v>
      </c>
      <c r="O728" s="17">
        <v>1803</v>
      </c>
      <c r="P728" s="44">
        <f t="shared" si="48"/>
        <v>-106</v>
      </c>
    </row>
    <row r="729" spans="1:16" ht="14.1" customHeight="1">
      <c r="A729" s="2">
        <v>340</v>
      </c>
      <c r="B729" s="2" t="str">
        <f>VLOOKUP(A729,Sheet2!$A$1:$B$114,2)</f>
        <v>Forsyth Co</v>
      </c>
      <c r="C729" s="2">
        <v>7</v>
      </c>
      <c r="D729" s="2" t="str">
        <f>VLOOKUP(C729,Sheet1!$A$1:$B$18,2)</f>
        <v>Other Teachers</v>
      </c>
      <c r="E729" s="15">
        <v>15</v>
      </c>
      <c r="F729" s="17">
        <v>14</v>
      </c>
      <c r="G729" s="25">
        <f t="shared" si="45"/>
        <v>1</v>
      </c>
      <c r="H729" s="15">
        <v>2</v>
      </c>
      <c r="I729" s="17">
        <v>0</v>
      </c>
      <c r="J729" s="25">
        <f t="shared" si="47"/>
        <v>2</v>
      </c>
      <c r="K729" s="15">
        <v>3</v>
      </c>
      <c r="L729" s="17">
        <v>5</v>
      </c>
      <c r="M729" s="25">
        <f t="shared" si="46"/>
        <v>-2</v>
      </c>
      <c r="N729" s="15">
        <v>20</v>
      </c>
      <c r="O729" s="17">
        <v>19</v>
      </c>
      <c r="P729" s="44">
        <f t="shared" si="48"/>
        <v>1</v>
      </c>
    </row>
    <row r="730" spans="1:16" ht="14.1" customHeight="1">
      <c r="A730" s="2">
        <v>340</v>
      </c>
      <c r="B730" s="2" t="str">
        <f>VLOOKUP(A730,Sheet2!$A$1:$B$114,2)</f>
        <v>Forsyth Co</v>
      </c>
      <c r="C730" s="2">
        <v>8</v>
      </c>
      <c r="D730" s="2" t="str">
        <f>VLOOKUP(C730,Sheet1!$A$1:$B$18,2)</f>
        <v>Guidence Personnel</v>
      </c>
      <c r="E730" s="15">
        <v>106</v>
      </c>
      <c r="F730" s="17">
        <v>118</v>
      </c>
      <c r="G730" s="25">
        <f t="shared" si="45"/>
        <v>-12</v>
      </c>
      <c r="H730" s="15">
        <v>0</v>
      </c>
      <c r="I730" s="17">
        <v>0</v>
      </c>
      <c r="J730" s="25">
        <f t="shared" si="47"/>
        <v>0</v>
      </c>
      <c r="K730" s="15">
        <v>20</v>
      </c>
      <c r="L730" s="17">
        <v>11</v>
      </c>
      <c r="M730" s="25">
        <f t="shared" si="46"/>
        <v>9</v>
      </c>
      <c r="N730" s="15">
        <v>126</v>
      </c>
      <c r="O730" s="17">
        <v>129</v>
      </c>
      <c r="P730" s="44">
        <f t="shared" si="48"/>
        <v>-3</v>
      </c>
    </row>
    <row r="731" spans="1:16" ht="14.1" customHeight="1">
      <c r="A731" s="2">
        <v>340</v>
      </c>
      <c r="B731" s="2" t="str">
        <f>VLOOKUP(A731,Sheet2!$A$1:$B$114,2)</f>
        <v>Forsyth Co</v>
      </c>
      <c r="C731" s="2">
        <v>9</v>
      </c>
      <c r="D731" s="2" t="str">
        <f>VLOOKUP(C731,Sheet1!$A$1:$B$18,2)</f>
        <v>Psychology Personnel</v>
      </c>
      <c r="E731" s="15">
        <v>21</v>
      </c>
      <c r="F731" s="17">
        <v>21</v>
      </c>
      <c r="G731" s="25">
        <f t="shared" si="45"/>
        <v>0</v>
      </c>
      <c r="H731" s="15">
        <v>0</v>
      </c>
      <c r="I731" s="17">
        <v>0</v>
      </c>
      <c r="J731" s="25">
        <f t="shared" si="47"/>
        <v>0</v>
      </c>
      <c r="K731" s="15">
        <v>1</v>
      </c>
      <c r="L731" s="17">
        <v>1</v>
      </c>
      <c r="M731" s="25">
        <f t="shared" si="46"/>
        <v>0</v>
      </c>
      <c r="N731" s="15">
        <v>22</v>
      </c>
      <c r="O731" s="17">
        <v>22</v>
      </c>
      <c r="P731" s="44">
        <f t="shared" si="48"/>
        <v>0</v>
      </c>
    </row>
    <row r="732" spans="1:16" ht="14.1" customHeight="1">
      <c r="A732" s="2">
        <v>340</v>
      </c>
      <c r="B732" s="2" t="str">
        <f>VLOOKUP(A732,Sheet2!$A$1:$B$114,2)</f>
        <v>Forsyth Co</v>
      </c>
      <c r="C732" s="2">
        <v>10</v>
      </c>
      <c r="D732" s="2" t="str">
        <f>VLOOKUP(C732,Sheet1!$A$1:$B$18,2)</f>
        <v>Media Cordinators and Audio Visual</v>
      </c>
      <c r="E732" s="15">
        <v>58</v>
      </c>
      <c r="F732" s="17">
        <v>65</v>
      </c>
      <c r="G732" s="25">
        <f t="shared" si="45"/>
        <v>-7</v>
      </c>
      <c r="H732" s="15">
        <v>0</v>
      </c>
      <c r="I732" s="17">
        <v>0</v>
      </c>
      <c r="J732" s="25">
        <f t="shared" si="47"/>
        <v>0</v>
      </c>
      <c r="K732" s="15">
        <v>8</v>
      </c>
      <c r="L732" s="17">
        <v>10</v>
      </c>
      <c r="M732" s="25">
        <f t="shared" si="46"/>
        <v>-2</v>
      </c>
      <c r="N732" s="15">
        <v>66</v>
      </c>
      <c r="O732" s="17">
        <v>75</v>
      </c>
      <c r="P732" s="44">
        <f t="shared" si="48"/>
        <v>-9</v>
      </c>
    </row>
    <row r="733" spans="1:16" ht="14.1" customHeight="1">
      <c r="A733" s="2">
        <v>340</v>
      </c>
      <c r="B733" s="2" t="str">
        <f>VLOOKUP(A733,Sheet2!$A$1:$B$114,2)</f>
        <v>Forsyth Co</v>
      </c>
      <c r="C733" s="2">
        <v>11</v>
      </c>
      <c r="D733" s="2" t="str">
        <f>VLOOKUP(C733,Sheet1!$A$1:$B$18,2)</f>
        <v>Consultants and Supervisors of Instructions</v>
      </c>
      <c r="E733" s="15">
        <v>113</v>
      </c>
      <c r="F733" s="17">
        <v>117</v>
      </c>
      <c r="G733" s="25">
        <f t="shared" si="45"/>
        <v>-4</v>
      </c>
      <c r="H733" s="15">
        <v>56</v>
      </c>
      <c r="I733" s="17">
        <v>43</v>
      </c>
      <c r="J733" s="25">
        <f t="shared" si="47"/>
        <v>13</v>
      </c>
      <c r="K733" s="15">
        <v>37</v>
      </c>
      <c r="L733" s="17">
        <v>27</v>
      </c>
      <c r="M733" s="25">
        <f t="shared" si="46"/>
        <v>10</v>
      </c>
      <c r="N733" s="15">
        <v>206</v>
      </c>
      <c r="O733" s="17">
        <v>187</v>
      </c>
      <c r="P733" s="44">
        <f t="shared" si="48"/>
        <v>19</v>
      </c>
    </row>
    <row r="734" spans="1:16" ht="14.1" customHeight="1">
      <c r="A734" s="2">
        <v>340</v>
      </c>
      <c r="B734" s="2" t="str">
        <f>VLOOKUP(A734,Sheet2!$A$1:$B$114,2)</f>
        <v>Forsyth Co</v>
      </c>
      <c r="C734" s="2">
        <v>12</v>
      </c>
      <c r="D734" s="2" t="str">
        <f>VLOOKUP(C734,Sheet1!$A$1:$B$18,2)</f>
        <v>Other Professional Staff</v>
      </c>
      <c r="E734" s="15">
        <v>177</v>
      </c>
      <c r="F734" s="17">
        <v>193</v>
      </c>
      <c r="G734" s="25">
        <f t="shared" si="45"/>
        <v>-16</v>
      </c>
      <c r="H734" s="15">
        <v>10</v>
      </c>
      <c r="I734" s="17">
        <v>14</v>
      </c>
      <c r="J734" s="25">
        <f t="shared" si="47"/>
        <v>-4</v>
      </c>
      <c r="K734" s="15">
        <v>53</v>
      </c>
      <c r="L734" s="17">
        <v>55</v>
      </c>
      <c r="M734" s="25">
        <f t="shared" si="46"/>
        <v>-2</v>
      </c>
      <c r="N734" s="15">
        <v>240</v>
      </c>
      <c r="O734" s="17">
        <v>262</v>
      </c>
      <c r="P734" s="44">
        <f t="shared" si="48"/>
        <v>-22</v>
      </c>
    </row>
    <row r="735" spans="1:16" ht="14.1" customHeight="1">
      <c r="A735" s="2">
        <v>340</v>
      </c>
      <c r="B735" s="2" t="str">
        <f>VLOOKUP(A735,Sheet2!$A$1:$B$114,2)</f>
        <v>Forsyth Co</v>
      </c>
      <c r="C735" s="2">
        <v>13</v>
      </c>
      <c r="D735" s="2" t="str">
        <f>VLOOKUP(C735,Sheet1!$A$1:$B$18,2)</f>
        <v>Teacher Assistants</v>
      </c>
      <c r="E735" s="15">
        <v>664</v>
      </c>
      <c r="F735" s="17">
        <v>634</v>
      </c>
      <c r="G735" s="25">
        <f t="shared" si="45"/>
        <v>30</v>
      </c>
      <c r="H735" s="15">
        <v>147</v>
      </c>
      <c r="I735" s="17">
        <v>206</v>
      </c>
      <c r="J735" s="25">
        <f t="shared" si="47"/>
        <v>-59</v>
      </c>
      <c r="K735" s="15">
        <v>61</v>
      </c>
      <c r="L735" s="17">
        <v>81</v>
      </c>
      <c r="M735" s="25">
        <f t="shared" si="46"/>
        <v>-20</v>
      </c>
      <c r="N735" s="15">
        <v>872</v>
      </c>
      <c r="O735" s="17">
        <v>921</v>
      </c>
      <c r="P735" s="44">
        <f t="shared" si="48"/>
        <v>-49</v>
      </c>
    </row>
    <row r="736" spans="1:16" ht="14.1" customHeight="1">
      <c r="A736" s="2">
        <v>340</v>
      </c>
      <c r="B736" s="2" t="str">
        <f>VLOOKUP(A736,Sheet2!$A$1:$B$114,2)</f>
        <v>Forsyth Co</v>
      </c>
      <c r="C736" s="2">
        <v>14</v>
      </c>
      <c r="D736" s="2" t="str">
        <f>VLOOKUP(C736,Sheet1!$A$1:$B$18,2)</f>
        <v>Technicians</v>
      </c>
      <c r="E736" s="15">
        <v>3</v>
      </c>
      <c r="F736" s="17">
        <v>3</v>
      </c>
      <c r="G736" s="25">
        <f t="shared" si="45"/>
        <v>0</v>
      </c>
      <c r="H736" s="15">
        <v>0</v>
      </c>
      <c r="I736" s="17">
        <v>0</v>
      </c>
      <c r="J736" s="25">
        <f t="shared" si="47"/>
        <v>0</v>
      </c>
      <c r="K736" s="15">
        <v>35</v>
      </c>
      <c r="L736" s="17">
        <v>31</v>
      </c>
      <c r="M736" s="25">
        <f t="shared" si="46"/>
        <v>4</v>
      </c>
      <c r="N736" s="15">
        <v>38</v>
      </c>
      <c r="O736" s="17">
        <v>34</v>
      </c>
      <c r="P736" s="44">
        <f t="shared" si="48"/>
        <v>4</v>
      </c>
    </row>
    <row r="737" spans="1:16" ht="14.1" customHeight="1">
      <c r="A737" s="2">
        <v>340</v>
      </c>
      <c r="B737" s="2" t="str">
        <f>VLOOKUP(A737,Sheet2!$A$1:$B$114,2)</f>
        <v>Forsyth Co</v>
      </c>
      <c r="C737" s="2">
        <v>15</v>
      </c>
      <c r="D737" s="2" t="str">
        <f>VLOOKUP(C737,Sheet1!$A$1:$B$18,2)</f>
        <v>Clerks/Secretaries</v>
      </c>
      <c r="E737" s="15">
        <v>175</v>
      </c>
      <c r="F737" s="17">
        <v>92</v>
      </c>
      <c r="G737" s="25">
        <f t="shared" si="45"/>
        <v>83</v>
      </c>
      <c r="H737" s="15">
        <v>67</v>
      </c>
      <c r="I737" s="17">
        <v>209</v>
      </c>
      <c r="J737" s="25">
        <f t="shared" si="47"/>
        <v>-142</v>
      </c>
      <c r="K737" s="15">
        <v>164</v>
      </c>
      <c r="L737" s="17">
        <v>108</v>
      </c>
      <c r="M737" s="25">
        <f t="shared" si="46"/>
        <v>56</v>
      </c>
      <c r="N737" s="15">
        <v>406</v>
      </c>
      <c r="O737" s="17">
        <v>409</v>
      </c>
      <c r="P737" s="44">
        <f t="shared" si="48"/>
        <v>-3</v>
      </c>
    </row>
    <row r="738" spans="1:16" ht="14.1" customHeight="1">
      <c r="A738" s="2">
        <v>340</v>
      </c>
      <c r="B738" s="2" t="str">
        <f>VLOOKUP(A738,Sheet2!$A$1:$B$114,2)</f>
        <v>Forsyth Co</v>
      </c>
      <c r="C738" s="2">
        <v>16</v>
      </c>
      <c r="D738" s="2" t="str">
        <f>VLOOKUP(C738,Sheet1!$A$1:$B$18,2)</f>
        <v>Service Workers</v>
      </c>
      <c r="E738" s="15">
        <v>321</v>
      </c>
      <c r="F738" s="17">
        <v>166</v>
      </c>
      <c r="G738" s="25">
        <f t="shared" si="45"/>
        <v>155</v>
      </c>
      <c r="H738" s="15">
        <v>0</v>
      </c>
      <c r="I738" s="17">
        <v>195</v>
      </c>
      <c r="J738" s="25">
        <f t="shared" si="47"/>
        <v>-195</v>
      </c>
      <c r="K738" s="15">
        <v>219</v>
      </c>
      <c r="L738" s="17">
        <v>348</v>
      </c>
      <c r="M738" s="25">
        <f t="shared" si="46"/>
        <v>-129</v>
      </c>
      <c r="N738" s="15">
        <v>540</v>
      </c>
      <c r="O738" s="17">
        <v>709</v>
      </c>
      <c r="P738" s="44">
        <f t="shared" si="48"/>
        <v>-169</v>
      </c>
    </row>
    <row r="739" spans="1:16" ht="14.1" customHeight="1">
      <c r="A739" s="2">
        <v>340</v>
      </c>
      <c r="B739" s="2" t="str">
        <f>VLOOKUP(A739,Sheet2!$A$1:$B$114,2)</f>
        <v>Forsyth Co</v>
      </c>
      <c r="C739" s="2">
        <v>17</v>
      </c>
      <c r="D739" s="2" t="str">
        <f>VLOOKUP(C739,Sheet1!$A$1:$B$18,2)</f>
        <v>Skilled Crafts</v>
      </c>
      <c r="E739" s="15">
        <v>25</v>
      </c>
      <c r="F739" s="17">
        <v>26</v>
      </c>
      <c r="G739" s="25">
        <f t="shared" si="45"/>
        <v>-1</v>
      </c>
      <c r="H739" s="15">
        <v>0</v>
      </c>
      <c r="I739" s="17">
        <v>0</v>
      </c>
      <c r="J739" s="25">
        <f t="shared" si="47"/>
        <v>0</v>
      </c>
      <c r="K739" s="15">
        <v>103</v>
      </c>
      <c r="L739" s="17">
        <v>99</v>
      </c>
      <c r="M739" s="25">
        <f t="shared" si="46"/>
        <v>4</v>
      </c>
      <c r="N739" s="15">
        <v>128</v>
      </c>
      <c r="O739" s="17">
        <v>125</v>
      </c>
      <c r="P739" s="44">
        <f t="shared" si="48"/>
        <v>3</v>
      </c>
    </row>
    <row r="740" spans="1:16" ht="14.1" customHeight="1">
      <c r="A740" s="2">
        <v>340</v>
      </c>
      <c r="B740" s="2" t="str">
        <f>VLOOKUP(A740,Sheet2!$A$1:$B$114,2)</f>
        <v>Forsyth Co</v>
      </c>
      <c r="C740" s="2">
        <v>18</v>
      </c>
      <c r="D740" s="2" t="str">
        <f>VLOOKUP(C740,Sheet1!$A$1:$B$18,2)</f>
        <v>Laborers Unskilled</v>
      </c>
      <c r="E740" s="15">
        <v>0</v>
      </c>
      <c r="F740" s="17">
        <v>0</v>
      </c>
      <c r="G740" s="25">
        <f t="shared" si="45"/>
        <v>0</v>
      </c>
      <c r="H740" s="15">
        <v>0</v>
      </c>
      <c r="I740" s="17">
        <v>0</v>
      </c>
      <c r="J740" s="25">
        <f t="shared" si="47"/>
        <v>0</v>
      </c>
      <c r="K740" s="15">
        <v>28</v>
      </c>
      <c r="L740" s="17">
        <v>30</v>
      </c>
      <c r="M740" s="25">
        <f t="shared" si="46"/>
        <v>-2</v>
      </c>
      <c r="N740" s="15">
        <v>28</v>
      </c>
      <c r="O740" s="17">
        <v>30</v>
      </c>
      <c r="P740" s="44">
        <f t="shared" si="48"/>
        <v>-2</v>
      </c>
    </row>
    <row r="741" spans="1:16" ht="14.1" customHeight="1">
      <c r="A741" s="2">
        <v>350</v>
      </c>
      <c r="B741" s="2" t="str">
        <f>VLOOKUP(A741,Sheet2!$A$1:$B$114,2)</f>
        <v>Franklin Co</v>
      </c>
      <c r="C741" s="2">
        <v>1</v>
      </c>
      <c r="D741" s="2" t="str">
        <f>VLOOKUP(C741,Sheet1!$A$1:$B$18,2)</f>
        <v>Officials, Administrators, Managers</v>
      </c>
      <c r="E741" s="15">
        <v>13</v>
      </c>
      <c r="F741" s="17">
        <v>14</v>
      </c>
      <c r="G741" s="25">
        <f t="shared" si="45"/>
        <v>-1</v>
      </c>
      <c r="H741" s="15">
        <v>2</v>
      </c>
      <c r="I741" s="17">
        <v>1</v>
      </c>
      <c r="J741" s="25">
        <f t="shared" si="47"/>
        <v>1</v>
      </c>
      <c r="K741" s="15">
        <v>6</v>
      </c>
      <c r="L741" s="17">
        <v>5</v>
      </c>
      <c r="M741" s="25">
        <f t="shared" si="46"/>
        <v>1</v>
      </c>
      <c r="N741" s="15">
        <v>21</v>
      </c>
      <c r="O741" s="17">
        <v>20</v>
      </c>
      <c r="P741" s="44">
        <f t="shared" si="48"/>
        <v>1</v>
      </c>
    </row>
    <row r="742" spans="1:16" ht="14.1" customHeight="1">
      <c r="A742" s="2">
        <v>350</v>
      </c>
      <c r="B742" s="2" t="str">
        <f>VLOOKUP(A742,Sheet2!$A$1:$B$114,2)</f>
        <v>Franklin Co</v>
      </c>
      <c r="C742" s="2">
        <v>2</v>
      </c>
      <c r="D742" s="2" t="str">
        <f>VLOOKUP(C742,Sheet1!$A$1:$B$18,2)</f>
        <v>Principals</v>
      </c>
      <c r="E742" s="15">
        <v>16</v>
      </c>
      <c r="F742" s="17">
        <v>16</v>
      </c>
      <c r="G742" s="25">
        <f t="shared" si="45"/>
        <v>0</v>
      </c>
      <c r="H742" s="15">
        <v>0</v>
      </c>
      <c r="I742" s="17">
        <v>0</v>
      </c>
      <c r="J742" s="25">
        <f t="shared" si="47"/>
        <v>0</v>
      </c>
      <c r="K742" s="15">
        <v>0</v>
      </c>
      <c r="L742" s="17">
        <v>0</v>
      </c>
      <c r="M742" s="25">
        <f t="shared" si="46"/>
        <v>0</v>
      </c>
      <c r="N742" s="15">
        <v>16</v>
      </c>
      <c r="O742" s="17">
        <v>16</v>
      </c>
      <c r="P742" s="44">
        <f t="shared" si="48"/>
        <v>0</v>
      </c>
    </row>
    <row r="743" spans="1:16" ht="14.1" customHeight="1">
      <c r="A743" s="2">
        <v>350</v>
      </c>
      <c r="B743" s="2" t="str">
        <f>VLOOKUP(A743,Sheet2!$A$1:$B$114,2)</f>
        <v>Franklin Co</v>
      </c>
      <c r="C743" s="2">
        <v>3</v>
      </c>
      <c r="D743" s="2" t="str">
        <f>VLOOKUP(C743,Sheet1!$A$1:$B$18,2)</f>
        <v>Assistant Principals, Teaching</v>
      </c>
      <c r="E743" s="15">
        <v>0</v>
      </c>
      <c r="F743" s="17">
        <v>0</v>
      </c>
      <c r="G743" s="25">
        <f t="shared" si="45"/>
        <v>0</v>
      </c>
      <c r="H743" s="15">
        <v>0</v>
      </c>
      <c r="I743" s="17">
        <v>0</v>
      </c>
      <c r="J743" s="25">
        <f t="shared" si="47"/>
        <v>0</v>
      </c>
      <c r="K743" s="15">
        <v>0</v>
      </c>
      <c r="L743" s="17">
        <v>0</v>
      </c>
      <c r="M743" s="25">
        <f t="shared" si="46"/>
        <v>0</v>
      </c>
      <c r="N743" s="15">
        <v>0</v>
      </c>
      <c r="O743" s="17">
        <v>0</v>
      </c>
      <c r="P743" s="44">
        <f t="shared" si="48"/>
        <v>0</v>
      </c>
    </row>
    <row r="744" spans="1:16" ht="14.1" customHeight="1">
      <c r="A744" s="2">
        <v>350</v>
      </c>
      <c r="B744" s="2" t="str">
        <f>VLOOKUP(A744,Sheet2!$A$1:$B$114,2)</f>
        <v>Franklin Co</v>
      </c>
      <c r="C744" s="2">
        <v>4</v>
      </c>
      <c r="D744" s="2" t="str">
        <f>VLOOKUP(C744,Sheet1!$A$1:$B$18,2)</f>
        <v>Assistant Principals, Non-Teaching</v>
      </c>
      <c r="E744" s="15">
        <v>8</v>
      </c>
      <c r="F744" s="17">
        <v>10</v>
      </c>
      <c r="G744" s="25">
        <f t="shared" si="45"/>
        <v>-2</v>
      </c>
      <c r="H744" s="15">
        <v>0</v>
      </c>
      <c r="I744" s="17">
        <v>0</v>
      </c>
      <c r="J744" s="25">
        <f t="shared" si="47"/>
        <v>0</v>
      </c>
      <c r="K744" s="15">
        <v>11</v>
      </c>
      <c r="L744" s="17">
        <v>10</v>
      </c>
      <c r="M744" s="25">
        <f t="shared" si="46"/>
        <v>1</v>
      </c>
      <c r="N744" s="15">
        <v>19</v>
      </c>
      <c r="O744" s="17">
        <v>20</v>
      </c>
      <c r="P744" s="44">
        <f t="shared" si="48"/>
        <v>-1</v>
      </c>
    </row>
    <row r="745" spans="1:16" ht="14.1" customHeight="1">
      <c r="A745" s="2">
        <v>350</v>
      </c>
      <c r="B745" s="2" t="str">
        <f>VLOOKUP(A745,Sheet2!$A$1:$B$114,2)</f>
        <v>Franklin Co</v>
      </c>
      <c r="C745" s="2">
        <v>5</v>
      </c>
      <c r="D745" s="2" t="str">
        <f>VLOOKUP(C745,Sheet1!$A$1:$B$18,2)</f>
        <v>Elementry Teachers</v>
      </c>
      <c r="E745" s="15">
        <v>365</v>
      </c>
      <c r="F745" s="17">
        <v>356</v>
      </c>
      <c r="G745" s="25">
        <f t="shared" si="45"/>
        <v>9</v>
      </c>
      <c r="H745" s="15">
        <v>25</v>
      </c>
      <c r="I745" s="17">
        <v>30</v>
      </c>
      <c r="J745" s="25">
        <f t="shared" si="47"/>
        <v>-5</v>
      </c>
      <c r="K745" s="15">
        <v>1</v>
      </c>
      <c r="L745" s="17">
        <v>1</v>
      </c>
      <c r="M745" s="25">
        <f t="shared" si="46"/>
        <v>0</v>
      </c>
      <c r="N745" s="15">
        <v>391</v>
      </c>
      <c r="O745" s="17">
        <v>387</v>
      </c>
      <c r="P745" s="44">
        <f t="shared" si="48"/>
        <v>4</v>
      </c>
    </row>
    <row r="746" spans="1:16" ht="14.1" customHeight="1">
      <c r="A746" s="2">
        <v>350</v>
      </c>
      <c r="B746" s="2" t="str">
        <f>VLOOKUP(A746,Sheet2!$A$1:$B$114,2)</f>
        <v>Franklin Co</v>
      </c>
      <c r="C746" s="2">
        <v>6</v>
      </c>
      <c r="D746" s="2" t="str">
        <f>VLOOKUP(C746,Sheet1!$A$1:$B$18,2)</f>
        <v>Secondary Teachers</v>
      </c>
      <c r="E746" s="15">
        <v>151</v>
      </c>
      <c r="F746" s="17">
        <v>149</v>
      </c>
      <c r="G746" s="25">
        <f t="shared" si="45"/>
        <v>2</v>
      </c>
      <c r="H746" s="15">
        <v>3</v>
      </c>
      <c r="I746" s="17">
        <v>3</v>
      </c>
      <c r="J746" s="25">
        <f t="shared" si="47"/>
        <v>0</v>
      </c>
      <c r="K746" s="15">
        <v>1</v>
      </c>
      <c r="L746" s="17">
        <v>1</v>
      </c>
      <c r="M746" s="25">
        <f t="shared" si="46"/>
        <v>0</v>
      </c>
      <c r="N746" s="15">
        <v>155</v>
      </c>
      <c r="O746" s="17">
        <v>153</v>
      </c>
      <c r="P746" s="44">
        <f t="shared" si="48"/>
        <v>2</v>
      </c>
    </row>
    <row r="747" spans="1:16" ht="14.1" customHeight="1">
      <c r="A747" s="2">
        <v>350</v>
      </c>
      <c r="B747" s="2" t="str">
        <f>VLOOKUP(A747,Sheet2!$A$1:$B$114,2)</f>
        <v>Franklin Co</v>
      </c>
      <c r="C747" s="2">
        <v>7</v>
      </c>
      <c r="D747" s="2" t="str">
        <f>VLOOKUP(C747,Sheet1!$A$1:$B$18,2)</f>
        <v>Other Teachers</v>
      </c>
      <c r="E747" s="15">
        <v>12</v>
      </c>
      <c r="F747" s="17">
        <v>8</v>
      </c>
      <c r="G747" s="25">
        <f t="shared" si="45"/>
        <v>4</v>
      </c>
      <c r="H747" s="15">
        <v>2</v>
      </c>
      <c r="I747" s="17">
        <v>1</v>
      </c>
      <c r="J747" s="25">
        <f t="shared" si="47"/>
        <v>1</v>
      </c>
      <c r="K747" s="15">
        <v>0</v>
      </c>
      <c r="L747" s="17">
        <v>0</v>
      </c>
      <c r="M747" s="25">
        <f t="shared" si="46"/>
        <v>0</v>
      </c>
      <c r="N747" s="15">
        <v>14</v>
      </c>
      <c r="O747" s="17">
        <v>9</v>
      </c>
      <c r="P747" s="44">
        <f t="shared" si="48"/>
        <v>5</v>
      </c>
    </row>
    <row r="748" spans="1:16" ht="14.1" customHeight="1">
      <c r="A748" s="2">
        <v>350</v>
      </c>
      <c r="B748" s="2" t="str">
        <f>VLOOKUP(A748,Sheet2!$A$1:$B$114,2)</f>
        <v>Franklin Co</v>
      </c>
      <c r="C748" s="2">
        <v>8</v>
      </c>
      <c r="D748" s="2" t="str">
        <f>VLOOKUP(C748,Sheet1!$A$1:$B$18,2)</f>
        <v>Guidence Personnel</v>
      </c>
      <c r="E748" s="15">
        <v>19</v>
      </c>
      <c r="F748" s="17">
        <v>20</v>
      </c>
      <c r="G748" s="25">
        <f t="shared" si="45"/>
        <v>-1</v>
      </c>
      <c r="H748" s="15">
        <v>0</v>
      </c>
      <c r="I748" s="17">
        <v>0</v>
      </c>
      <c r="J748" s="25">
        <f t="shared" si="47"/>
        <v>0</v>
      </c>
      <c r="K748" s="15">
        <v>0</v>
      </c>
      <c r="L748" s="17">
        <v>0</v>
      </c>
      <c r="M748" s="25">
        <f t="shared" si="46"/>
        <v>0</v>
      </c>
      <c r="N748" s="15">
        <v>19</v>
      </c>
      <c r="O748" s="17">
        <v>20</v>
      </c>
      <c r="P748" s="44">
        <f t="shared" si="48"/>
        <v>-1</v>
      </c>
    </row>
    <row r="749" spans="1:16" ht="14.1" customHeight="1">
      <c r="A749" s="2">
        <v>350</v>
      </c>
      <c r="B749" s="2" t="str">
        <f>VLOOKUP(A749,Sheet2!$A$1:$B$114,2)</f>
        <v>Franklin Co</v>
      </c>
      <c r="C749" s="2">
        <v>9</v>
      </c>
      <c r="D749" s="2" t="str">
        <f>VLOOKUP(C749,Sheet1!$A$1:$B$18,2)</f>
        <v>Psychology Personnel</v>
      </c>
      <c r="E749" s="15">
        <v>3</v>
      </c>
      <c r="F749" s="17">
        <v>1</v>
      </c>
      <c r="G749" s="25">
        <f t="shared" si="45"/>
        <v>2</v>
      </c>
      <c r="H749" s="15">
        <v>0</v>
      </c>
      <c r="I749" s="17">
        <v>2</v>
      </c>
      <c r="J749" s="25">
        <f t="shared" si="47"/>
        <v>-2</v>
      </c>
      <c r="K749" s="15">
        <v>0</v>
      </c>
      <c r="L749" s="17">
        <v>0</v>
      </c>
      <c r="M749" s="25">
        <f t="shared" si="46"/>
        <v>0</v>
      </c>
      <c r="N749" s="15">
        <v>3</v>
      </c>
      <c r="O749" s="17">
        <v>3</v>
      </c>
      <c r="P749" s="44">
        <f t="shared" si="48"/>
        <v>0</v>
      </c>
    </row>
    <row r="750" spans="1:16" ht="14.1" customHeight="1">
      <c r="A750" s="2">
        <v>350</v>
      </c>
      <c r="B750" s="2" t="str">
        <f>VLOOKUP(A750,Sheet2!$A$1:$B$114,2)</f>
        <v>Franklin Co</v>
      </c>
      <c r="C750" s="2">
        <v>10</v>
      </c>
      <c r="D750" s="2" t="str">
        <f>VLOOKUP(C750,Sheet1!$A$1:$B$18,2)</f>
        <v>Media Cordinators and Audio Visual</v>
      </c>
      <c r="E750" s="15">
        <v>14</v>
      </c>
      <c r="F750" s="17">
        <v>14</v>
      </c>
      <c r="G750" s="25">
        <f t="shared" si="45"/>
        <v>0</v>
      </c>
      <c r="H750" s="15">
        <v>0</v>
      </c>
      <c r="I750" s="17">
        <v>0</v>
      </c>
      <c r="J750" s="25">
        <f t="shared" si="47"/>
        <v>0</v>
      </c>
      <c r="K750" s="15">
        <v>0</v>
      </c>
      <c r="L750" s="17">
        <v>0</v>
      </c>
      <c r="M750" s="25">
        <f t="shared" si="46"/>
        <v>0</v>
      </c>
      <c r="N750" s="15">
        <v>14</v>
      </c>
      <c r="O750" s="17">
        <v>14</v>
      </c>
      <c r="P750" s="44">
        <f t="shared" si="48"/>
        <v>0</v>
      </c>
    </row>
    <row r="751" spans="1:16" ht="14.1" customHeight="1">
      <c r="A751" s="2">
        <v>350</v>
      </c>
      <c r="B751" s="2" t="str">
        <f>VLOOKUP(A751,Sheet2!$A$1:$B$114,2)</f>
        <v>Franklin Co</v>
      </c>
      <c r="C751" s="2">
        <v>11</v>
      </c>
      <c r="D751" s="2" t="str">
        <f>VLOOKUP(C751,Sheet1!$A$1:$B$18,2)</f>
        <v>Consultants and Supervisors of Instructions</v>
      </c>
      <c r="E751" s="15">
        <v>0</v>
      </c>
      <c r="F751" s="17">
        <v>0</v>
      </c>
      <c r="G751" s="25">
        <f t="shared" si="45"/>
        <v>0</v>
      </c>
      <c r="H751" s="15">
        <v>0</v>
      </c>
      <c r="I751" s="17">
        <v>0</v>
      </c>
      <c r="J751" s="25">
        <f t="shared" si="47"/>
        <v>0</v>
      </c>
      <c r="K751" s="15">
        <v>0</v>
      </c>
      <c r="L751" s="17">
        <v>0</v>
      </c>
      <c r="M751" s="25">
        <f t="shared" si="46"/>
        <v>0</v>
      </c>
      <c r="N751" s="15">
        <v>0</v>
      </c>
      <c r="O751" s="17">
        <v>0</v>
      </c>
      <c r="P751" s="44">
        <f t="shared" si="48"/>
        <v>0</v>
      </c>
    </row>
    <row r="752" spans="1:16" ht="14.1" customHeight="1">
      <c r="A752" s="2">
        <v>350</v>
      </c>
      <c r="B752" s="2" t="str">
        <f>VLOOKUP(A752,Sheet2!$A$1:$B$114,2)</f>
        <v>Franklin Co</v>
      </c>
      <c r="C752" s="2">
        <v>12</v>
      </c>
      <c r="D752" s="2" t="str">
        <f>VLOOKUP(C752,Sheet1!$A$1:$B$18,2)</f>
        <v>Other Professional Staff</v>
      </c>
      <c r="E752" s="15">
        <v>51</v>
      </c>
      <c r="F752" s="17">
        <v>44</v>
      </c>
      <c r="G752" s="25">
        <f t="shared" si="45"/>
        <v>7</v>
      </c>
      <c r="H752" s="15">
        <v>2</v>
      </c>
      <c r="I752" s="17">
        <v>5</v>
      </c>
      <c r="J752" s="25">
        <f t="shared" si="47"/>
        <v>-3</v>
      </c>
      <c r="K752" s="15">
        <v>3</v>
      </c>
      <c r="L752" s="17">
        <v>3</v>
      </c>
      <c r="M752" s="25">
        <f t="shared" si="46"/>
        <v>0</v>
      </c>
      <c r="N752" s="15">
        <v>56</v>
      </c>
      <c r="O752" s="17">
        <v>52</v>
      </c>
      <c r="P752" s="44">
        <f t="shared" si="48"/>
        <v>4</v>
      </c>
    </row>
    <row r="753" spans="1:16" ht="14.1" customHeight="1">
      <c r="A753" s="2">
        <v>350</v>
      </c>
      <c r="B753" s="2" t="str">
        <f>VLOOKUP(A753,Sheet2!$A$1:$B$114,2)</f>
        <v>Franklin Co</v>
      </c>
      <c r="C753" s="2">
        <v>13</v>
      </c>
      <c r="D753" s="2" t="str">
        <f>VLOOKUP(C753,Sheet1!$A$1:$B$18,2)</f>
        <v>Teacher Assistants</v>
      </c>
      <c r="E753" s="15">
        <v>48</v>
      </c>
      <c r="F753" s="17">
        <v>90</v>
      </c>
      <c r="G753" s="25">
        <f t="shared" si="45"/>
        <v>-42</v>
      </c>
      <c r="H753" s="15">
        <v>82</v>
      </c>
      <c r="I753" s="17">
        <v>52</v>
      </c>
      <c r="J753" s="25">
        <f t="shared" si="47"/>
        <v>30</v>
      </c>
      <c r="K753" s="15">
        <v>4</v>
      </c>
      <c r="L753" s="17">
        <v>8</v>
      </c>
      <c r="M753" s="25">
        <f t="shared" si="46"/>
        <v>-4</v>
      </c>
      <c r="N753" s="15">
        <v>134</v>
      </c>
      <c r="O753" s="17">
        <v>150</v>
      </c>
      <c r="P753" s="44">
        <f t="shared" si="48"/>
        <v>-16</v>
      </c>
    </row>
    <row r="754" spans="1:16" ht="14.1" customHeight="1">
      <c r="A754" s="2">
        <v>350</v>
      </c>
      <c r="B754" s="2" t="str">
        <f>VLOOKUP(A754,Sheet2!$A$1:$B$114,2)</f>
        <v>Franklin Co</v>
      </c>
      <c r="C754" s="2">
        <v>14</v>
      </c>
      <c r="D754" s="2" t="str">
        <f>VLOOKUP(C754,Sheet1!$A$1:$B$18,2)</f>
        <v>Technicians</v>
      </c>
      <c r="E754" s="15">
        <v>0</v>
      </c>
      <c r="F754" s="17">
        <v>0</v>
      </c>
      <c r="G754" s="25">
        <f t="shared" si="45"/>
        <v>0</v>
      </c>
      <c r="H754" s="15">
        <v>0</v>
      </c>
      <c r="I754" s="17">
        <v>0</v>
      </c>
      <c r="J754" s="25">
        <f t="shared" si="47"/>
        <v>0</v>
      </c>
      <c r="K754" s="15">
        <v>2</v>
      </c>
      <c r="L754" s="17">
        <v>2</v>
      </c>
      <c r="M754" s="25">
        <f t="shared" si="46"/>
        <v>0</v>
      </c>
      <c r="N754" s="15">
        <v>2</v>
      </c>
      <c r="O754" s="17">
        <v>2</v>
      </c>
      <c r="P754" s="44">
        <f t="shared" si="48"/>
        <v>0</v>
      </c>
    </row>
    <row r="755" spans="1:16" ht="14.1" customHeight="1">
      <c r="A755" s="2">
        <v>350</v>
      </c>
      <c r="B755" s="2" t="str">
        <f>VLOOKUP(A755,Sheet2!$A$1:$B$114,2)</f>
        <v>Franklin Co</v>
      </c>
      <c r="C755" s="2">
        <v>15</v>
      </c>
      <c r="D755" s="2" t="str">
        <f>VLOOKUP(C755,Sheet1!$A$1:$B$18,2)</f>
        <v>Clerks/Secretaries</v>
      </c>
      <c r="E755" s="15">
        <v>32</v>
      </c>
      <c r="F755" s="17">
        <v>6</v>
      </c>
      <c r="G755" s="25">
        <f t="shared" si="45"/>
        <v>26</v>
      </c>
      <c r="H755" s="15">
        <v>1</v>
      </c>
      <c r="I755" s="17">
        <v>27</v>
      </c>
      <c r="J755" s="25">
        <f t="shared" si="47"/>
        <v>-26</v>
      </c>
      <c r="K755" s="15">
        <v>21</v>
      </c>
      <c r="L755" s="17">
        <v>21</v>
      </c>
      <c r="M755" s="25">
        <f t="shared" si="46"/>
        <v>0</v>
      </c>
      <c r="N755" s="15">
        <v>54</v>
      </c>
      <c r="O755" s="17">
        <v>54</v>
      </c>
      <c r="P755" s="44">
        <f t="shared" si="48"/>
        <v>0</v>
      </c>
    </row>
    <row r="756" spans="1:16" ht="14.1" customHeight="1">
      <c r="A756" s="2">
        <v>350</v>
      </c>
      <c r="B756" s="2" t="str">
        <f>VLOOKUP(A756,Sheet2!$A$1:$B$114,2)</f>
        <v>Franklin Co</v>
      </c>
      <c r="C756" s="2">
        <v>16</v>
      </c>
      <c r="D756" s="2" t="str">
        <f>VLOOKUP(C756,Sheet1!$A$1:$B$18,2)</f>
        <v>Service Workers</v>
      </c>
      <c r="E756" s="15">
        <v>45</v>
      </c>
      <c r="F756" s="17">
        <v>22</v>
      </c>
      <c r="G756" s="25">
        <f t="shared" si="45"/>
        <v>23</v>
      </c>
      <c r="H756" s="15">
        <v>7</v>
      </c>
      <c r="I756" s="17">
        <v>29</v>
      </c>
      <c r="J756" s="25">
        <f t="shared" si="47"/>
        <v>-22</v>
      </c>
      <c r="K756" s="15">
        <v>86</v>
      </c>
      <c r="L756" s="17">
        <v>86</v>
      </c>
      <c r="M756" s="25">
        <f t="shared" si="46"/>
        <v>0</v>
      </c>
      <c r="N756" s="15">
        <v>138</v>
      </c>
      <c r="O756" s="17">
        <v>137</v>
      </c>
      <c r="P756" s="44">
        <f t="shared" si="48"/>
        <v>1</v>
      </c>
    </row>
    <row r="757" spans="1:16" ht="14.1" customHeight="1">
      <c r="A757" s="2">
        <v>350</v>
      </c>
      <c r="B757" s="2" t="str">
        <f>VLOOKUP(A757,Sheet2!$A$1:$B$114,2)</f>
        <v>Franklin Co</v>
      </c>
      <c r="C757" s="2">
        <v>17</v>
      </c>
      <c r="D757" s="2" t="str">
        <f>VLOOKUP(C757,Sheet1!$A$1:$B$18,2)</f>
        <v>Skilled Crafts</v>
      </c>
      <c r="E757" s="15">
        <v>6</v>
      </c>
      <c r="F757" s="17">
        <v>7</v>
      </c>
      <c r="G757" s="25">
        <f t="shared" si="45"/>
        <v>-1</v>
      </c>
      <c r="H757" s="15">
        <v>0</v>
      </c>
      <c r="I757" s="17">
        <v>0</v>
      </c>
      <c r="J757" s="25">
        <f t="shared" si="47"/>
        <v>0</v>
      </c>
      <c r="K757" s="15">
        <v>13</v>
      </c>
      <c r="L757" s="17">
        <v>13</v>
      </c>
      <c r="M757" s="25">
        <f t="shared" si="46"/>
        <v>0</v>
      </c>
      <c r="N757" s="15">
        <v>19</v>
      </c>
      <c r="O757" s="17">
        <v>20</v>
      </c>
      <c r="P757" s="44">
        <f t="shared" si="48"/>
        <v>-1</v>
      </c>
    </row>
    <row r="758" spans="1:16" ht="14.1" customHeight="1">
      <c r="A758" s="2">
        <v>350</v>
      </c>
      <c r="B758" s="2" t="str">
        <f>VLOOKUP(A758,Sheet2!$A$1:$B$114,2)</f>
        <v>Franklin Co</v>
      </c>
      <c r="C758" s="2">
        <v>18</v>
      </c>
      <c r="D758" s="2" t="str">
        <f>VLOOKUP(C758,Sheet1!$A$1:$B$18,2)</f>
        <v>Laborers Unskilled</v>
      </c>
      <c r="E758" s="15">
        <v>0</v>
      </c>
      <c r="F758" s="17">
        <v>0</v>
      </c>
      <c r="G758" s="25">
        <f t="shared" si="45"/>
        <v>0</v>
      </c>
      <c r="H758" s="15">
        <v>0</v>
      </c>
      <c r="I758" s="17">
        <v>0</v>
      </c>
      <c r="J758" s="25">
        <f t="shared" si="47"/>
        <v>0</v>
      </c>
      <c r="K758" s="15">
        <v>0</v>
      </c>
      <c r="L758" s="17">
        <v>0</v>
      </c>
      <c r="M758" s="25">
        <f t="shared" si="46"/>
        <v>0</v>
      </c>
      <c r="N758" s="15">
        <v>0</v>
      </c>
      <c r="O758" s="17">
        <v>0</v>
      </c>
      <c r="P758" s="44">
        <f t="shared" si="48"/>
        <v>0</v>
      </c>
    </row>
    <row r="759" spans="1:16" ht="14.1" customHeight="1">
      <c r="A759" s="2">
        <v>360</v>
      </c>
      <c r="B759" s="2" t="str">
        <f>VLOOKUP(A759,Sheet2!$A$1:$B$114,2)</f>
        <v>Gaston Co</v>
      </c>
      <c r="C759" s="2">
        <v>1</v>
      </c>
      <c r="D759" s="2" t="str">
        <f>VLOOKUP(C759,Sheet1!$A$1:$B$18,2)</f>
        <v>Officials, Administrators, Managers</v>
      </c>
      <c r="E759" s="15">
        <v>13</v>
      </c>
      <c r="F759" s="17">
        <v>14</v>
      </c>
      <c r="G759" s="25">
        <f t="shared" si="45"/>
        <v>-1</v>
      </c>
      <c r="H759" s="15">
        <v>1</v>
      </c>
      <c r="I759" s="17">
        <v>1</v>
      </c>
      <c r="J759" s="25">
        <f t="shared" si="47"/>
        <v>0</v>
      </c>
      <c r="K759" s="15">
        <v>22</v>
      </c>
      <c r="L759" s="17">
        <v>21</v>
      </c>
      <c r="M759" s="25">
        <f t="shared" si="46"/>
        <v>1</v>
      </c>
      <c r="N759" s="15">
        <v>36</v>
      </c>
      <c r="O759" s="17">
        <v>36</v>
      </c>
      <c r="P759" s="44">
        <f t="shared" si="48"/>
        <v>0</v>
      </c>
    </row>
    <row r="760" spans="1:16" ht="14.1" customHeight="1">
      <c r="A760" s="2">
        <v>360</v>
      </c>
      <c r="B760" s="2" t="str">
        <f>VLOOKUP(A760,Sheet2!$A$1:$B$114,2)</f>
        <v>Gaston Co</v>
      </c>
      <c r="C760" s="2">
        <v>2</v>
      </c>
      <c r="D760" s="2" t="str">
        <f>VLOOKUP(C760,Sheet1!$A$1:$B$18,2)</f>
        <v>Principals</v>
      </c>
      <c r="E760" s="15">
        <v>54</v>
      </c>
      <c r="F760" s="17">
        <v>55</v>
      </c>
      <c r="G760" s="25">
        <f t="shared" si="45"/>
        <v>-1</v>
      </c>
      <c r="H760" s="15">
        <v>0</v>
      </c>
      <c r="I760" s="17">
        <v>0</v>
      </c>
      <c r="J760" s="25">
        <f t="shared" si="47"/>
        <v>0</v>
      </c>
      <c r="K760" s="15">
        <v>1</v>
      </c>
      <c r="L760" s="17">
        <v>0</v>
      </c>
      <c r="M760" s="25">
        <f t="shared" si="46"/>
        <v>1</v>
      </c>
      <c r="N760" s="15">
        <v>55</v>
      </c>
      <c r="O760" s="17">
        <v>55</v>
      </c>
      <c r="P760" s="44">
        <f t="shared" si="48"/>
        <v>0</v>
      </c>
    </row>
    <row r="761" spans="1:16" ht="14.1" customHeight="1">
      <c r="A761" s="2">
        <v>360</v>
      </c>
      <c r="B761" s="2" t="str">
        <f>VLOOKUP(A761,Sheet2!$A$1:$B$114,2)</f>
        <v>Gaston Co</v>
      </c>
      <c r="C761" s="2">
        <v>3</v>
      </c>
      <c r="D761" s="2" t="str">
        <f>VLOOKUP(C761,Sheet1!$A$1:$B$18,2)</f>
        <v>Assistant Principals, Teaching</v>
      </c>
      <c r="E761" s="15">
        <v>0</v>
      </c>
      <c r="F761" s="17">
        <v>0</v>
      </c>
      <c r="G761" s="25">
        <f t="shared" si="45"/>
        <v>0</v>
      </c>
      <c r="H761" s="15">
        <v>0</v>
      </c>
      <c r="I761" s="17">
        <v>0</v>
      </c>
      <c r="J761" s="25">
        <f t="shared" si="47"/>
        <v>0</v>
      </c>
      <c r="K761" s="15">
        <v>0</v>
      </c>
      <c r="L761" s="17">
        <v>0</v>
      </c>
      <c r="M761" s="25">
        <f t="shared" si="46"/>
        <v>0</v>
      </c>
      <c r="N761" s="15">
        <v>0</v>
      </c>
      <c r="O761" s="17">
        <v>0</v>
      </c>
      <c r="P761" s="44">
        <f t="shared" si="48"/>
        <v>0</v>
      </c>
    </row>
    <row r="762" spans="1:16" ht="14.1" customHeight="1">
      <c r="A762" s="2">
        <v>360</v>
      </c>
      <c r="B762" s="2" t="str">
        <f>VLOOKUP(A762,Sheet2!$A$1:$B$114,2)</f>
        <v>Gaston Co</v>
      </c>
      <c r="C762" s="2">
        <v>4</v>
      </c>
      <c r="D762" s="2" t="str">
        <f>VLOOKUP(C762,Sheet1!$A$1:$B$18,2)</f>
        <v>Assistant Principals, Non-Teaching</v>
      </c>
      <c r="E762" s="15">
        <v>29</v>
      </c>
      <c r="F762" s="17">
        <v>38</v>
      </c>
      <c r="G762" s="25">
        <f t="shared" si="45"/>
        <v>-9</v>
      </c>
      <c r="H762" s="15">
        <v>1</v>
      </c>
      <c r="I762" s="17">
        <v>0</v>
      </c>
      <c r="J762" s="25">
        <f t="shared" si="47"/>
        <v>1</v>
      </c>
      <c r="K762" s="15">
        <v>26</v>
      </c>
      <c r="L762" s="17">
        <v>24</v>
      </c>
      <c r="M762" s="25">
        <f t="shared" si="46"/>
        <v>2</v>
      </c>
      <c r="N762" s="15">
        <v>56</v>
      </c>
      <c r="O762" s="17">
        <v>62</v>
      </c>
      <c r="P762" s="44">
        <f t="shared" si="48"/>
        <v>-6</v>
      </c>
    </row>
    <row r="763" spans="1:16" ht="14.1" customHeight="1">
      <c r="A763" s="2">
        <v>360</v>
      </c>
      <c r="B763" s="2" t="str">
        <f>VLOOKUP(A763,Sheet2!$A$1:$B$114,2)</f>
        <v>Gaston Co</v>
      </c>
      <c r="C763" s="2">
        <v>5</v>
      </c>
      <c r="D763" s="2" t="str">
        <f>VLOOKUP(C763,Sheet1!$A$1:$B$18,2)</f>
        <v>Elementry Teachers</v>
      </c>
      <c r="E763" s="15">
        <v>1025</v>
      </c>
      <c r="F763" s="17">
        <v>1103</v>
      </c>
      <c r="G763" s="25">
        <f t="shared" si="45"/>
        <v>-78</v>
      </c>
      <c r="H763" s="15">
        <v>85</v>
      </c>
      <c r="I763" s="17">
        <v>125</v>
      </c>
      <c r="J763" s="25">
        <f t="shared" si="47"/>
        <v>-40</v>
      </c>
      <c r="K763" s="15">
        <v>14</v>
      </c>
      <c r="L763" s="17">
        <v>13</v>
      </c>
      <c r="M763" s="25">
        <f t="shared" si="46"/>
        <v>1</v>
      </c>
      <c r="N763" s="15">
        <v>1124</v>
      </c>
      <c r="O763" s="17">
        <v>1241</v>
      </c>
      <c r="P763" s="44">
        <f t="shared" si="48"/>
        <v>-117</v>
      </c>
    </row>
    <row r="764" spans="1:16" ht="14.1" customHeight="1">
      <c r="A764" s="2">
        <v>360</v>
      </c>
      <c r="B764" s="2" t="str">
        <f>VLOOKUP(A764,Sheet2!$A$1:$B$114,2)</f>
        <v>Gaston Co</v>
      </c>
      <c r="C764" s="2">
        <v>6</v>
      </c>
      <c r="D764" s="2" t="str">
        <f>VLOOKUP(C764,Sheet1!$A$1:$B$18,2)</f>
        <v>Secondary Teachers</v>
      </c>
      <c r="E764" s="15">
        <v>500</v>
      </c>
      <c r="F764" s="17">
        <v>529</v>
      </c>
      <c r="G764" s="25">
        <f t="shared" si="45"/>
        <v>-29</v>
      </c>
      <c r="H764" s="15">
        <v>4</v>
      </c>
      <c r="I764" s="17">
        <v>4</v>
      </c>
      <c r="J764" s="25">
        <f t="shared" si="47"/>
        <v>0</v>
      </c>
      <c r="K764" s="15">
        <v>9</v>
      </c>
      <c r="L764" s="17">
        <v>3</v>
      </c>
      <c r="M764" s="25">
        <f t="shared" si="46"/>
        <v>6</v>
      </c>
      <c r="N764" s="15">
        <v>513</v>
      </c>
      <c r="O764" s="17">
        <v>536</v>
      </c>
      <c r="P764" s="44">
        <f t="shared" si="48"/>
        <v>-23</v>
      </c>
    </row>
    <row r="765" spans="1:16" ht="14.1" customHeight="1">
      <c r="A765" s="2">
        <v>360</v>
      </c>
      <c r="B765" s="2" t="str">
        <f>VLOOKUP(A765,Sheet2!$A$1:$B$114,2)</f>
        <v>Gaston Co</v>
      </c>
      <c r="C765" s="2">
        <v>7</v>
      </c>
      <c r="D765" s="2" t="str">
        <f>VLOOKUP(C765,Sheet1!$A$1:$B$18,2)</f>
        <v>Other Teachers</v>
      </c>
      <c r="E765" s="15">
        <v>209</v>
      </c>
      <c r="F765" s="17">
        <v>119</v>
      </c>
      <c r="G765" s="25">
        <f t="shared" si="45"/>
        <v>90</v>
      </c>
      <c r="H765" s="15">
        <v>11</v>
      </c>
      <c r="I765" s="17">
        <v>8</v>
      </c>
      <c r="J765" s="25">
        <f t="shared" si="47"/>
        <v>3</v>
      </c>
      <c r="K765" s="15">
        <v>7</v>
      </c>
      <c r="L765" s="17">
        <v>2</v>
      </c>
      <c r="M765" s="25">
        <f t="shared" si="46"/>
        <v>5</v>
      </c>
      <c r="N765" s="15">
        <v>227</v>
      </c>
      <c r="O765" s="17">
        <v>129</v>
      </c>
      <c r="P765" s="44">
        <f t="shared" si="48"/>
        <v>98</v>
      </c>
    </row>
    <row r="766" spans="1:16" ht="17.100000000000001" customHeight="1">
      <c r="A766" s="2">
        <v>360</v>
      </c>
      <c r="B766" s="2" t="str">
        <f>VLOOKUP(A766,Sheet2!$A$1:$B$114,2)</f>
        <v>Gaston Co</v>
      </c>
      <c r="C766" s="2">
        <v>8</v>
      </c>
      <c r="D766" s="2" t="str">
        <f>VLOOKUP(C766,Sheet1!$A$1:$B$18,2)</f>
        <v>Guidence Personnel</v>
      </c>
      <c r="E766" s="15">
        <v>70</v>
      </c>
      <c r="F766" s="17">
        <v>78</v>
      </c>
      <c r="G766" s="25">
        <f t="shared" si="45"/>
        <v>-8</v>
      </c>
      <c r="H766" s="15">
        <v>10</v>
      </c>
      <c r="I766" s="17">
        <v>2</v>
      </c>
      <c r="J766" s="25">
        <f t="shared" si="47"/>
        <v>8</v>
      </c>
      <c r="K766" s="15">
        <v>6</v>
      </c>
      <c r="L766" s="17">
        <v>3</v>
      </c>
      <c r="M766" s="25">
        <f t="shared" si="46"/>
        <v>3</v>
      </c>
      <c r="N766" s="15">
        <v>86</v>
      </c>
      <c r="O766" s="17">
        <v>83</v>
      </c>
      <c r="P766" s="44">
        <f t="shared" si="48"/>
        <v>3</v>
      </c>
    </row>
    <row r="767" spans="1:16" ht="17.100000000000001" customHeight="1">
      <c r="A767" s="2">
        <v>360</v>
      </c>
      <c r="B767" s="2" t="str">
        <f>VLOOKUP(A767,Sheet2!$A$1:$B$114,2)</f>
        <v>Gaston Co</v>
      </c>
      <c r="C767" s="2">
        <v>9</v>
      </c>
      <c r="D767" s="2" t="str">
        <f>VLOOKUP(C767,Sheet1!$A$1:$B$18,2)</f>
        <v>Psychology Personnel</v>
      </c>
      <c r="E767" s="15">
        <v>0</v>
      </c>
      <c r="F767" s="17">
        <v>0</v>
      </c>
      <c r="G767" s="25">
        <f t="shared" ref="G767:G830" si="49">E767-F767</f>
        <v>0</v>
      </c>
      <c r="H767" s="15">
        <v>16</v>
      </c>
      <c r="I767" s="17">
        <v>18</v>
      </c>
      <c r="J767" s="25">
        <f t="shared" si="47"/>
        <v>-2</v>
      </c>
      <c r="K767" s="15">
        <v>1</v>
      </c>
      <c r="L767" s="17">
        <v>0</v>
      </c>
      <c r="M767" s="25">
        <f t="shared" si="46"/>
        <v>1</v>
      </c>
      <c r="N767" s="15">
        <v>17</v>
      </c>
      <c r="O767" s="17">
        <v>18</v>
      </c>
      <c r="P767" s="44">
        <f t="shared" si="48"/>
        <v>-1</v>
      </c>
    </row>
    <row r="768" spans="1:16" ht="14.1" customHeight="1">
      <c r="A768" s="2">
        <v>360</v>
      </c>
      <c r="B768" s="2" t="str">
        <f>VLOOKUP(A768,Sheet2!$A$1:$B$114,2)</f>
        <v>Gaston Co</v>
      </c>
      <c r="C768" s="2">
        <v>10</v>
      </c>
      <c r="D768" s="2" t="str">
        <f>VLOOKUP(C768,Sheet1!$A$1:$B$18,2)</f>
        <v>Media Cordinators and Audio Visual</v>
      </c>
      <c r="E768" s="15">
        <v>44</v>
      </c>
      <c r="F768" s="17">
        <v>54</v>
      </c>
      <c r="G768" s="25">
        <f t="shared" si="49"/>
        <v>-10</v>
      </c>
      <c r="H768" s="15">
        <v>1</v>
      </c>
      <c r="I768" s="17">
        <v>5</v>
      </c>
      <c r="J768" s="25">
        <f t="shared" si="47"/>
        <v>-4</v>
      </c>
      <c r="K768" s="15">
        <v>5</v>
      </c>
      <c r="L768" s="17">
        <v>17</v>
      </c>
      <c r="M768" s="25">
        <f t="shared" si="46"/>
        <v>-12</v>
      </c>
      <c r="N768" s="15">
        <v>50</v>
      </c>
      <c r="O768" s="17">
        <v>76</v>
      </c>
      <c r="P768" s="44">
        <f t="shared" si="48"/>
        <v>-26</v>
      </c>
    </row>
    <row r="769" spans="1:16" ht="14.1" customHeight="1">
      <c r="A769" s="2">
        <v>360</v>
      </c>
      <c r="B769" s="2" t="str">
        <f>VLOOKUP(A769,Sheet2!$A$1:$B$114,2)</f>
        <v>Gaston Co</v>
      </c>
      <c r="C769" s="2">
        <v>11</v>
      </c>
      <c r="D769" s="2" t="str">
        <f>VLOOKUP(C769,Sheet1!$A$1:$B$18,2)</f>
        <v>Consultants and Supervisors of Instructions</v>
      </c>
      <c r="E769" s="15">
        <v>1</v>
      </c>
      <c r="F769" s="17">
        <v>1</v>
      </c>
      <c r="G769" s="25">
        <f t="shared" si="49"/>
        <v>0</v>
      </c>
      <c r="H769" s="15">
        <v>44</v>
      </c>
      <c r="I769" s="17">
        <v>0</v>
      </c>
      <c r="J769" s="25">
        <f t="shared" si="47"/>
        <v>44</v>
      </c>
      <c r="K769" s="15">
        <v>1</v>
      </c>
      <c r="L769" s="17">
        <v>0</v>
      </c>
      <c r="M769" s="25">
        <f t="shared" si="46"/>
        <v>1</v>
      </c>
      <c r="N769" s="15">
        <v>46</v>
      </c>
      <c r="O769" s="17">
        <v>1</v>
      </c>
      <c r="P769" s="44">
        <f t="shared" si="48"/>
        <v>45</v>
      </c>
    </row>
    <row r="770" spans="1:16" ht="14.1" customHeight="1">
      <c r="A770" s="2">
        <v>360</v>
      </c>
      <c r="B770" s="2" t="str">
        <f>VLOOKUP(A770,Sheet2!$A$1:$B$114,2)</f>
        <v>Gaston Co</v>
      </c>
      <c r="C770" s="2">
        <v>12</v>
      </c>
      <c r="D770" s="2" t="str">
        <f>VLOOKUP(C770,Sheet1!$A$1:$B$18,2)</f>
        <v>Other Professional Staff</v>
      </c>
      <c r="E770" s="15">
        <v>69</v>
      </c>
      <c r="F770" s="17">
        <v>67</v>
      </c>
      <c r="G770" s="25">
        <f t="shared" si="49"/>
        <v>2</v>
      </c>
      <c r="H770" s="15">
        <v>22</v>
      </c>
      <c r="I770" s="17">
        <v>53</v>
      </c>
      <c r="J770" s="25">
        <f t="shared" si="47"/>
        <v>-31</v>
      </c>
      <c r="K770" s="15">
        <v>20</v>
      </c>
      <c r="L770" s="17">
        <v>31</v>
      </c>
      <c r="M770" s="25">
        <f t="shared" si="46"/>
        <v>-11</v>
      </c>
      <c r="N770" s="15">
        <v>111</v>
      </c>
      <c r="O770" s="17">
        <v>151</v>
      </c>
      <c r="P770" s="44">
        <f t="shared" si="48"/>
        <v>-40</v>
      </c>
    </row>
    <row r="771" spans="1:16" ht="14.1" customHeight="1">
      <c r="A771" s="2">
        <v>360</v>
      </c>
      <c r="B771" s="2" t="str">
        <f>VLOOKUP(A771,Sheet2!$A$1:$B$114,2)</f>
        <v>Gaston Co</v>
      </c>
      <c r="C771" s="2">
        <v>13</v>
      </c>
      <c r="D771" s="2" t="str">
        <f>VLOOKUP(C771,Sheet1!$A$1:$B$18,2)</f>
        <v>Teacher Assistants</v>
      </c>
      <c r="E771" s="15">
        <v>243</v>
      </c>
      <c r="F771" s="17">
        <v>378</v>
      </c>
      <c r="G771" s="25">
        <f t="shared" si="49"/>
        <v>-135</v>
      </c>
      <c r="H771" s="15">
        <v>240</v>
      </c>
      <c r="I771" s="17">
        <v>165</v>
      </c>
      <c r="J771" s="25">
        <f t="shared" si="47"/>
        <v>75</v>
      </c>
      <c r="K771" s="15">
        <v>31</v>
      </c>
      <c r="L771" s="17">
        <v>59</v>
      </c>
      <c r="M771" s="25">
        <f t="shared" ref="M771:M834" si="50">K771-L771</f>
        <v>-28</v>
      </c>
      <c r="N771" s="15">
        <v>514</v>
      </c>
      <c r="O771" s="17">
        <v>602</v>
      </c>
      <c r="P771" s="44">
        <f t="shared" si="48"/>
        <v>-88</v>
      </c>
    </row>
    <row r="772" spans="1:16" ht="14.1" customHeight="1">
      <c r="A772" s="2">
        <v>360</v>
      </c>
      <c r="B772" s="2" t="str">
        <f>VLOOKUP(A772,Sheet2!$A$1:$B$114,2)</f>
        <v>Gaston Co</v>
      </c>
      <c r="C772" s="2">
        <v>14</v>
      </c>
      <c r="D772" s="2" t="str">
        <f>VLOOKUP(C772,Sheet1!$A$1:$B$18,2)</f>
        <v>Technicians</v>
      </c>
      <c r="E772" s="15">
        <v>1</v>
      </c>
      <c r="F772" s="17">
        <v>0</v>
      </c>
      <c r="G772" s="25">
        <f t="shared" si="49"/>
        <v>1</v>
      </c>
      <c r="H772" s="15">
        <v>0</v>
      </c>
      <c r="I772" s="17">
        <v>5</v>
      </c>
      <c r="J772" s="25">
        <f t="shared" ref="J772:J835" si="51">H772-I772</f>
        <v>-5</v>
      </c>
      <c r="K772" s="15">
        <v>10</v>
      </c>
      <c r="L772" s="17">
        <v>5</v>
      </c>
      <c r="M772" s="25">
        <f t="shared" si="50"/>
        <v>5</v>
      </c>
      <c r="N772" s="15">
        <v>11</v>
      </c>
      <c r="O772" s="17">
        <v>10</v>
      </c>
      <c r="P772" s="44">
        <f t="shared" ref="P772:P835" si="52">N772-O772</f>
        <v>1</v>
      </c>
    </row>
    <row r="773" spans="1:16" ht="14.1" customHeight="1">
      <c r="A773" s="2">
        <v>360</v>
      </c>
      <c r="B773" s="2" t="str">
        <f>VLOOKUP(A773,Sheet2!$A$1:$B$114,2)</f>
        <v>Gaston Co</v>
      </c>
      <c r="C773" s="2">
        <v>15</v>
      </c>
      <c r="D773" s="2" t="str">
        <f>VLOOKUP(C773,Sheet1!$A$1:$B$18,2)</f>
        <v>Clerks/Secretaries</v>
      </c>
      <c r="E773" s="15">
        <v>64</v>
      </c>
      <c r="F773" s="17">
        <v>16</v>
      </c>
      <c r="G773" s="25">
        <f t="shared" si="49"/>
        <v>48</v>
      </c>
      <c r="H773" s="15">
        <v>3</v>
      </c>
      <c r="I773" s="17">
        <v>103</v>
      </c>
      <c r="J773" s="25">
        <f t="shared" si="51"/>
        <v>-100</v>
      </c>
      <c r="K773" s="15">
        <v>106</v>
      </c>
      <c r="L773" s="17">
        <v>75</v>
      </c>
      <c r="M773" s="25">
        <f t="shared" si="50"/>
        <v>31</v>
      </c>
      <c r="N773" s="15">
        <v>173</v>
      </c>
      <c r="O773" s="17">
        <v>194</v>
      </c>
      <c r="P773" s="44">
        <f t="shared" si="52"/>
        <v>-21</v>
      </c>
    </row>
    <row r="774" spans="1:16" ht="14.1" customHeight="1">
      <c r="A774" s="2">
        <v>360</v>
      </c>
      <c r="B774" s="2" t="str">
        <f>VLOOKUP(A774,Sheet2!$A$1:$B$114,2)</f>
        <v>Gaston Co</v>
      </c>
      <c r="C774" s="2">
        <v>16</v>
      </c>
      <c r="D774" s="2" t="str">
        <f>VLOOKUP(C774,Sheet1!$A$1:$B$18,2)</f>
        <v>Service Workers</v>
      </c>
      <c r="E774" s="15">
        <v>98</v>
      </c>
      <c r="F774" s="17">
        <v>49</v>
      </c>
      <c r="G774" s="25">
        <f t="shared" si="49"/>
        <v>49</v>
      </c>
      <c r="H774" s="15">
        <v>0</v>
      </c>
      <c r="I774" s="17">
        <v>214</v>
      </c>
      <c r="J774" s="25">
        <f t="shared" si="51"/>
        <v>-214</v>
      </c>
      <c r="K774" s="15">
        <v>84</v>
      </c>
      <c r="L774" s="17">
        <v>18</v>
      </c>
      <c r="M774" s="25">
        <f t="shared" si="50"/>
        <v>66</v>
      </c>
      <c r="N774" s="15">
        <v>182</v>
      </c>
      <c r="O774" s="17">
        <v>281</v>
      </c>
      <c r="P774" s="44">
        <f t="shared" si="52"/>
        <v>-99</v>
      </c>
    </row>
    <row r="775" spans="1:16" ht="14.1" customHeight="1">
      <c r="A775" s="2">
        <v>360</v>
      </c>
      <c r="B775" s="2" t="str">
        <f>VLOOKUP(A775,Sheet2!$A$1:$B$114,2)</f>
        <v>Gaston Co</v>
      </c>
      <c r="C775" s="2">
        <v>17</v>
      </c>
      <c r="D775" s="2" t="str">
        <f>VLOOKUP(C775,Sheet1!$A$1:$B$18,2)</f>
        <v>Skilled Crafts</v>
      </c>
      <c r="E775" s="15">
        <v>9</v>
      </c>
      <c r="F775" s="17">
        <v>8</v>
      </c>
      <c r="G775" s="25">
        <f t="shared" si="49"/>
        <v>1</v>
      </c>
      <c r="H775" s="15">
        <v>0</v>
      </c>
      <c r="I775" s="17">
        <v>0</v>
      </c>
      <c r="J775" s="25">
        <f t="shared" si="51"/>
        <v>0</v>
      </c>
      <c r="K775" s="15">
        <v>54</v>
      </c>
      <c r="L775" s="17">
        <v>48</v>
      </c>
      <c r="M775" s="25">
        <f t="shared" si="50"/>
        <v>6</v>
      </c>
      <c r="N775" s="15">
        <v>63</v>
      </c>
      <c r="O775" s="17">
        <v>56</v>
      </c>
      <c r="P775" s="44">
        <f t="shared" si="52"/>
        <v>7</v>
      </c>
    </row>
    <row r="776" spans="1:16" ht="14.1" customHeight="1">
      <c r="A776" s="2">
        <v>360</v>
      </c>
      <c r="B776" s="2" t="str">
        <f>VLOOKUP(A776,Sheet2!$A$1:$B$114,2)</f>
        <v>Gaston Co</v>
      </c>
      <c r="C776" s="2">
        <v>18</v>
      </c>
      <c r="D776" s="2" t="str">
        <f>VLOOKUP(C776,Sheet1!$A$1:$B$18,2)</f>
        <v>Laborers Unskilled</v>
      </c>
      <c r="E776" s="15">
        <v>0</v>
      </c>
      <c r="F776" s="17">
        <v>0</v>
      </c>
      <c r="G776" s="25">
        <f t="shared" si="49"/>
        <v>0</v>
      </c>
      <c r="H776" s="15">
        <v>0</v>
      </c>
      <c r="I776" s="17">
        <v>0</v>
      </c>
      <c r="J776" s="25">
        <f t="shared" si="51"/>
        <v>0</v>
      </c>
      <c r="K776" s="15">
        <v>0</v>
      </c>
      <c r="L776" s="17">
        <v>5</v>
      </c>
      <c r="M776" s="25">
        <f t="shared" si="50"/>
        <v>-5</v>
      </c>
      <c r="N776" s="15">
        <v>0</v>
      </c>
      <c r="O776" s="17">
        <v>5</v>
      </c>
      <c r="P776" s="44">
        <f t="shared" si="52"/>
        <v>-5</v>
      </c>
    </row>
    <row r="777" spans="1:16" ht="14.1" customHeight="1">
      <c r="A777" s="2">
        <v>370</v>
      </c>
      <c r="B777" s="2" t="str">
        <f>VLOOKUP(A777,Sheet2!$A$1:$B$114,2)</f>
        <v>Forsyth Co</v>
      </c>
      <c r="C777" s="2">
        <v>1</v>
      </c>
      <c r="D777" s="2" t="str">
        <f>VLOOKUP(C777,Sheet1!$A$1:$B$18,2)</f>
        <v>Officials, Administrators, Managers</v>
      </c>
      <c r="E777" s="15">
        <v>6</v>
      </c>
      <c r="F777" s="17">
        <v>10</v>
      </c>
      <c r="G777" s="25">
        <f t="shared" si="49"/>
        <v>-4</v>
      </c>
      <c r="H777" s="15">
        <v>2</v>
      </c>
      <c r="I777" s="17">
        <v>1</v>
      </c>
      <c r="J777" s="25">
        <f t="shared" si="51"/>
        <v>1</v>
      </c>
      <c r="K777" s="15">
        <v>3</v>
      </c>
      <c r="L777" s="17">
        <v>2</v>
      </c>
      <c r="M777" s="25">
        <f t="shared" si="50"/>
        <v>1</v>
      </c>
      <c r="N777" s="15">
        <v>11</v>
      </c>
      <c r="O777" s="17">
        <v>13</v>
      </c>
      <c r="P777" s="44">
        <f t="shared" si="52"/>
        <v>-2</v>
      </c>
    </row>
    <row r="778" spans="1:16" ht="14.1" customHeight="1">
      <c r="A778" s="2">
        <v>370</v>
      </c>
      <c r="B778" s="2" t="str">
        <f>VLOOKUP(A778,Sheet2!$A$1:$B$114,2)</f>
        <v>Forsyth Co</v>
      </c>
      <c r="C778" s="2">
        <v>2</v>
      </c>
      <c r="D778" s="2" t="str">
        <f>VLOOKUP(C778,Sheet1!$A$1:$B$18,2)</f>
        <v>Principals</v>
      </c>
      <c r="E778" s="15">
        <v>5</v>
      </c>
      <c r="F778" s="17">
        <v>5</v>
      </c>
      <c r="G778" s="25">
        <f t="shared" si="49"/>
        <v>0</v>
      </c>
      <c r="H778" s="15">
        <v>0</v>
      </c>
      <c r="I778" s="17">
        <v>0</v>
      </c>
      <c r="J778" s="25">
        <f t="shared" si="51"/>
        <v>0</v>
      </c>
      <c r="K778" s="15">
        <v>0</v>
      </c>
      <c r="L778" s="17">
        <v>0</v>
      </c>
      <c r="M778" s="25">
        <f t="shared" si="50"/>
        <v>0</v>
      </c>
      <c r="N778" s="15">
        <v>5</v>
      </c>
      <c r="O778" s="17">
        <v>5</v>
      </c>
      <c r="P778" s="44">
        <f t="shared" si="52"/>
        <v>0</v>
      </c>
    </row>
    <row r="779" spans="1:16" ht="14.1" customHeight="1">
      <c r="A779" s="2">
        <v>370</v>
      </c>
      <c r="B779" s="2" t="str">
        <f>VLOOKUP(A779,Sheet2!$A$1:$B$114,2)</f>
        <v>Forsyth Co</v>
      </c>
      <c r="C779" s="2">
        <v>3</v>
      </c>
      <c r="D779" s="2" t="str">
        <f>VLOOKUP(C779,Sheet1!$A$1:$B$18,2)</f>
        <v>Assistant Principals, Teaching</v>
      </c>
      <c r="E779" s="15">
        <v>2</v>
      </c>
      <c r="F779" s="17">
        <v>0</v>
      </c>
      <c r="G779" s="25">
        <f t="shared" si="49"/>
        <v>2</v>
      </c>
      <c r="H779" s="15">
        <v>0</v>
      </c>
      <c r="I779" s="17">
        <v>0</v>
      </c>
      <c r="J779" s="25">
        <f t="shared" si="51"/>
        <v>0</v>
      </c>
      <c r="K779" s="15">
        <v>0</v>
      </c>
      <c r="L779" s="17">
        <v>0</v>
      </c>
      <c r="M779" s="25">
        <f t="shared" si="50"/>
        <v>0</v>
      </c>
      <c r="N779" s="15">
        <v>2</v>
      </c>
      <c r="O779" s="17">
        <v>0</v>
      </c>
      <c r="P779" s="44">
        <f t="shared" si="52"/>
        <v>2</v>
      </c>
    </row>
    <row r="780" spans="1:16" ht="14.1" customHeight="1">
      <c r="A780" s="2">
        <v>370</v>
      </c>
      <c r="B780" s="2" t="str">
        <f>VLOOKUP(A780,Sheet2!$A$1:$B$114,2)</f>
        <v>Forsyth Co</v>
      </c>
      <c r="C780" s="2">
        <v>4</v>
      </c>
      <c r="D780" s="2" t="str">
        <f>VLOOKUP(C780,Sheet1!$A$1:$B$18,2)</f>
        <v>Assistant Principals, Non-Teaching</v>
      </c>
      <c r="E780" s="15">
        <v>0</v>
      </c>
      <c r="F780" s="17">
        <v>2</v>
      </c>
      <c r="G780" s="25">
        <f t="shared" si="49"/>
        <v>-2</v>
      </c>
      <c r="H780" s="15">
        <v>0</v>
      </c>
      <c r="I780" s="17">
        <v>0</v>
      </c>
      <c r="J780" s="25">
        <f t="shared" si="51"/>
        <v>0</v>
      </c>
      <c r="K780" s="15">
        <v>0</v>
      </c>
      <c r="L780" s="17">
        <v>0</v>
      </c>
      <c r="M780" s="25">
        <f t="shared" si="50"/>
        <v>0</v>
      </c>
      <c r="N780" s="15">
        <v>0</v>
      </c>
      <c r="O780" s="17">
        <v>2</v>
      </c>
      <c r="P780" s="44">
        <f t="shared" si="52"/>
        <v>-2</v>
      </c>
    </row>
    <row r="781" spans="1:16" ht="14.1" customHeight="1">
      <c r="A781" s="2">
        <v>370</v>
      </c>
      <c r="B781" s="2" t="str">
        <f>VLOOKUP(A781,Sheet2!$A$1:$B$114,2)</f>
        <v>Forsyth Co</v>
      </c>
      <c r="C781" s="2">
        <v>5</v>
      </c>
      <c r="D781" s="2" t="str">
        <f>VLOOKUP(C781,Sheet1!$A$1:$B$18,2)</f>
        <v>Elementry Teachers</v>
      </c>
      <c r="E781" s="15">
        <v>66</v>
      </c>
      <c r="F781" s="17">
        <v>66</v>
      </c>
      <c r="G781" s="25">
        <f t="shared" si="49"/>
        <v>0</v>
      </c>
      <c r="H781" s="15">
        <v>4</v>
      </c>
      <c r="I781" s="17">
        <v>5</v>
      </c>
      <c r="J781" s="25">
        <f t="shared" si="51"/>
        <v>-1</v>
      </c>
      <c r="K781" s="15">
        <v>0</v>
      </c>
      <c r="L781" s="17">
        <v>0</v>
      </c>
      <c r="M781" s="25">
        <f t="shared" si="50"/>
        <v>0</v>
      </c>
      <c r="N781" s="15">
        <v>70</v>
      </c>
      <c r="O781" s="17">
        <v>71</v>
      </c>
      <c r="P781" s="44">
        <f t="shared" si="52"/>
        <v>-1</v>
      </c>
    </row>
    <row r="782" spans="1:16" ht="14.1" customHeight="1">
      <c r="A782" s="2">
        <v>370</v>
      </c>
      <c r="B782" s="2" t="str">
        <f>VLOOKUP(A782,Sheet2!$A$1:$B$114,2)</f>
        <v>Forsyth Co</v>
      </c>
      <c r="C782" s="2">
        <v>6</v>
      </c>
      <c r="D782" s="2" t="str">
        <f>VLOOKUP(C782,Sheet1!$A$1:$B$18,2)</f>
        <v>Secondary Teachers</v>
      </c>
      <c r="E782" s="15">
        <v>30</v>
      </c>
      <c r="F782" s="17">
        <v>33</v>
      </c>
      <c r="G782" s="25">
        <f t="shared" si="49"/>
        <v>-3</v>
      </c>
      <c r="H782" s="15">
        <v>0</v>
      </c>
      <c r="I782" s="17">
        <v>1</v>
      </c>
      <c r="J782" s="25">
        <f t="shared" si="51"/>
        <v>-1</v>
      </c>
      <c r="K782" s="15">
        <v>0</v>
      </c>
      <c r="L782" s="17">
        <v>0</v>
      </c>
      <c r="M782" s="25">
        <f t="shared" si="50"/>
        <v>0</v>
      </c>
      <c r="N782" s="15">
        <v>30</v>
      </c>
      <c r="O782" s="17">
        <v>34</v>
      </c>
      <c r="P782" s="44">
        <f t="shared" si="52"/>
        <v>-4</v>
      </c>
    </row>
    <row r="783" spans="1:16" ht="14.1" customHeight="1">
      <c r="A783" s="2">
        <v>370</v>
      </c>
      <c r="B783" s="2" t="str">
        <f>VLOOKUP(A783,Sheet2!$A$1:$B$114,2)</f>
        <v>Forsyth Co</v>
      </c>
      <c r="C783" s="2">
        <v>7</v>
      </c>
      <c r="D783" s="2" t="str">
        <f>VLOOKUP(C783,Sheet1!$A$1:$B$18,2)</f>
        <v>Other Teachers</v>
      </c>
      <c r="E783" s="15">
        <v>31</v>
      </c>
      <c r="F783" s="17">
        <v>33</v>
      </c>
      <c r="G783" s="25">
        <f t="shared" si="49"/>
        <v>-2</v>
      </c>
      <c r="H783" s="15">
        <v>4</v>
      </c>
      <c r="I783" s="17">
        <v>5</v>
      </c>
      <c r="J783" s="25">
        <f t="shared" si="51"/>
        <v>-1</v>
      </c>
      <c r="K783" s="15">
        <v>1</v>
      </c>
      <c r="L783" s="17">
        <v>3</v>
      </c>
      <c r="M783" s="25">
        <f t="shared" si="50"/>
        <v>-2</v>
      </c>
      <c r="N783" s="15">
        <v>36</v>
      </c>
      <c r="O783" s="17">
        <v>41</v>
      </c>
      <c r="P783" s="44">
        <f t="shared" si="52"/>
        <v>-5</v>
      </c>
    </row>
    <row r="784" spans="1:16" ht="14.1" customHeight="1">
      <c r="A784" s="2">
        <v>370</v>
      </c>
      <c r="B784" s="2" t="str">
        <f>VLOOKUP(A784,Sheet2!$A$1:$B$114,2)</f>
        <v>Forsyth Co</v>
      </c>
      <c r="C784" s="2">
        <v>8</v>
      </c>
      <c r="D784" s="2" t="str">
        <f>VLOOKUP(C784,Sheet1!$A$1:$B$18,2)</f>
        <v>Guidence Personnel</v>
      </c>
      <c r="E784" s="15">
        <v>6</v>
      </c>
      <c r="F784" s="17">
        <v>5</v>
      </c>
      <c r="G784" s="25">
        <f t="shared" si="49"/>
        <v>1</v>
      </c>
      <c r="H784" s="15">
        <v>0</v>
      </c>
      <c r="I784" s="17">
        <v>1</v>
      </c>
      <c r="J784" s="25">
        <f t="shared" si="51"/>
        <v>-1</v>
      </c>
      <c r="K784" s="15">
        <v>0</v>
      </c>
      <c r="L784" s="17">
        <v>0</v>
      </c>
      <c r="M784" s="25">
        <f t="shared" si="50"/>
        <v>0</v>
      </c>
      <c r="N784" s="15">
        <v>6</v>
      </c>
      <c r="O784" s="17">
        <v>6</v>
      </c>
      <c r="P784" s="44">
        <f t="shared" si="52"/>
        <v>0</v>
      </c>
    </row>
    <row r="785" spans="1:16" ht="14.1" customHeight="1">
      <c r="A785" s="2">
        <v>370</v>
      </c>
      <c r="B785" s="2" t="str">
        <f>VLOOKUP(A785,Sheet2!$A$1:$B$114,2)</f>
        <v>Forsyth Co</v>
      </c>
      <c r="C785" s="2">
        <v>9</v>
      </c>
      <c r="D785" s="2" t="str">
        <f>VLOOKUP(C785,Sheet1!$A$1:$B$18,2)</f>
        <v>Psychology Personnel</v>
      </c>
      <c r="E785" s="15">
        <v>0</v>
      </c>
      <c r="F785" s="17">
        <v>0</v>
      </c>
      <c r="G785" s="25">
        <f t="shared" si="49"/>
        <v>0</v>
      </c>
      <c r="H785" s="15">
        <v>0</v>
      </c>
      <c r="I785" s="17">
        <v>0</v>
      </c>
      <c r="J785" s="25">
        <f t="shared" si="51"/>
        <v>0</v>
      </c>
      <c r="K785" s="15">
        <v>0</v>
      </c>
      <c r="L785" s="17">
        <v>0</v>
      </c>
      <c r="M785" s="25">
        <f t="shared" si="50"/>
        <v>0</v>
      </c>
      <c r="N785" s="15">
        <v>0</v>
      </c>
      <c r="O785" s="17">
        <v>0</v>
      </c>
      <c r="P785" s="44">
        <f t="shared" si="52"/>
        <v>0</v>
      </c>
    </row>
    <row r="786" spans="1:16" ht="14.1" customHeight="1">
      <c r="A786" s="2">
        <v>370</v>
      </c>
      <c r="B786" s="2" t="str">
        <f>VLOOKUP(A786,Sheet2!$A$1:$B$114,2)</f>
        <v>Forsyth Co</v>
      </c>
      <c r="C786" s="2">
        <v>10</v>
      </c>
      <c r="D786" s="2" t="str">
        <f>VLOOKUP(C786,Sheet1!$A$1:$B$18,2)</f>
        <v>Media Cordinators and Audio Visual</v>
      </c>
      <c r="E786" s="15">
        <v>5</v>
      </c>
      <c r="F786" s="17">
        <v>4</v>
      </c>
      <c r="G786" s="25">
        <f t="shared" si="49"/>
        <v>1</v>
      </c>
      <c r="H786" s="15">
        <v>0</v>
      </c>
      <c r="I786" s="17">
        <v>0</v>
      </c>
      <c r="J786" s="25">
        <f t="shared" si="51"/>
        <v>0</v>
      </c>
      <c r="K786" s="15">
        <v>0</v>
      </c>
      <c r="L786" s="17">
        <v>0</v>
      </c>
      <c r="M786" s="25">
        <f t="shared" si="50"/>
        <v>0</v>
      </c>
      <c r="N786" s="15">
        <v>5</v>
      </c>
      <c r="O786" s="17">
        <v>4</v>
      </c>
      <c r="P786" s="44">
        <f t="shared" si="52"/>
        <v>1</v>
      </c>
    </row>
    <row r="787" spans="1:16" ht="14.1" customHeight="1">
      <c r="A787" s="2">
        <v>370</v>
      </c>
      <c r="B787" s="2" t="str">
        <f>VLOOKUP(A787,Sheet2!$A$1:$B$114,2)</f>
        <v>Forsyth Co</v>
      </c>
      <c r="C787" s="2">
        <v>11</v>
      </c>
      <c r="D787" s="2" t="str">
        <f>VLOOKUP(C787,Sheet1!$A$1:$B$18,2)</f>
        <v>Consultants and Supervisors of Instructions</v>
      </c>
      <c r="E787" s="15">
        <v>0</v>
      </c>
      <c r="F787" s="17">
        <v>0</v>
      </c>
      <c r="G787" s="25">
        <f t="shared" si="49"/>
        <v>0</v>
      </c>
      <c r="H787" s="15">
        <v>0</v>
      </c>
      <c r="I787" s="17">
        <v>0</v>
      </c>
      <c r="J787" s="25">
        <f t="shared" si="51"/>
        <v>0</v>
      </c>
      <c r="K787" s="15">
        <v>0</v>
      </c>
      <c r="L787" s="17">
        <v>0</v>
      </c>
      <c r="M787" s="25">
        <f t="shared" si="50"/>
        <v>0</v>
      </c>
      <c r="N787" s="15">
        <v>0</v>
      </c>
      <c r="O787" s="17">
        <v>0</v>
      </c>
      <c r="P787" s="44">
        <f t="shared" si="52"/>
        <v>0</v>
      </c>
    </row>
    <row r="788" spans="1:16" ht="14.1" customHeight="1">
      <c r="A788" s="2">
        <v>370</v>
      </c>
      <c r="B788" s="2" t="str">
        <f>VLOOKUP(A788,Sheet2!$A$1:$B$114,2)</f>
        <v>Forsyth Co</v>
      </c>
      <c r="C788" s="2">
        <v>12</v>
      </c>
      <c r="D788" s="2" t="str">
        <f>VLOOKUP(C788,Sheet1!$A$1:$B$18,2)</f>
        <v>Other Professional Staff</v>
      </c>
      <c r="E788" s="15">
        <v>6</v>
      </c>
      <c r="F788" s="17">
        <v>5</v>
      </c>
      <c r="G788" s="25">
        <f t="shared" si="49"/>
        <v>1</v>
      </c>
      <c r="H788" s="15">
        <v>0</v>
      </c>
      <c r="I788" s="17">
        <v>0</v>
      </c>
      <c r="J788" s="25">
        <f t="shared" si="51"/>
        <v>0</v>
      </c>
      <c r="K788" s="15">
        <v>4</v>
      </c>
      <c r="L788" s="17">
        <v>5</v>
      </c>
      <c r="M788" s="25">
        <f t="shared" si="50"/>
        <v>-1</v>
      </c>
      <c r="N788" s="15">
        <v>10</v>
      </c>
      <c r="O788" s="17">
        <v>10</v>
      </c>
      <c r="P788" s="44">
        <f t="shared" si="52"/>
        <v>0</v>
      </c>
    </row>
    <row r="789" spans="1:16" ht="14.1" customHeight="1">
      <c r="A789" s="2">
        <v>370</v>
      </c>
      <c r="B789" s="2" t="str">
        <f>VLOOKUP(A789,Sheet2!$A$1:$B$114,2)</f>
        <v>Forsyth Co</v>
      </c>
      <c r="C789" s="2">
        <v>13</v>
      </c>
      <c r="D789" s="2" t="str">
        <f>VLOOKUP(C789,Sheet1!$A$1:$B$18,2)</f>
        <v>Teacher Assistants</v>
      </c>
      <c r="E789" s="15">
        <v>20</v>
      </c>
      <c r="F789" s="17">
        <v>32</v>
      </c>
      <c r="G789" s="25">
        <f t="shared" si="49"/>
        <v>-12</v>
      </c>
      <c r="H789" s="15">
        <v>9</v>
      </c>
      <c r="I789" s="17">
        <v>8</v>
      </c>
      <c r="J789" s="25">
        <f t="shared" si="51"/>
        <v>1</v>
      </c>
      <c r="K789" s="15">
        <v>4</v>
      </c>
      <c r="L789" s="17">
        <v>4</v>
      </c>
      <c r="M789" s="25">
        <f t="shared" si="50"/>
        <v>0</v>
      </c>
      <c r="N789" s="15">
        <v>33</v>
      </c>
      <c r="O789" s="17">
        <v>44</v>
      </c>
      <c r="P789" s="44">
        <f t="shared" si="52"/>
        <v>-11</v>
      </c>
    </row>
    <row r="790" spans="1:16" ht="14.1" customHeight="1">
      <c r="A790" s="2">
        <v>370</v>
      </c>
      <c r="B790" s="2" t="str">
        <f>VLOOKUP(A790,Sheet2!$A$1:$B$114,2)</f>
        <v>Forsyth Co</v>
      </c>
      <c r="C790" s="2">
        <v>14</v>
      </c>
      <c r="D790" s="2" t="str">
        <f>VLOOKUP(C790,Sheet1!$A$1:$B$18,2)</f>
        <v>Technicians</v>
      </c>
      <c r="E790" s="15">
        <v>5</v>
      </c>
      <c r="F790" s="17">
        <v>5</v>
      </c>
      <c r="G790" s="25">
        <f t="shared" si="49"/>
        <v>0</v>
      </c>
      <c r="H790" s="15">
        <v>1</v>
      </c>
      <c r="I790" s="17">
        <v>0</v>
      </c>
      <c r="J790" s="25">
        <f t="shared" si="51"/>
        <v>1</v>
      </c>
      <c r="K790" s="15">
        <v>2</v>
      </c>
      <c r="L790" s="17">
        <v>2</v>
      </c>
      <c r="M790" s="25">
        <f t="shared" si="50"/>
        <v>0</v>
      </c>
      <c r="N790" s="15">
        <v>8</v>
      </c>
      <c r="O790" s="17">
        <v>7</v>
      </c>
      <c r="P790" s="44">
        <f t="shared" si="52"/>
        <v>1</v>
      </c>
    </row>
    <row r="791" spans="1:16" ht="14.1" customHeight="1">
      <c r="A791" s="2">
        <v>370</v>
      </c>
      <c r="B791" s="2" t="str">
        <f>VLOOKUP(A791,Sheet2!$A$1:$B$114,2)</f>
        <v>Forsyth Co</v>
      </c>
      <c r="C791" s="2">
        <v>15</v>
      </c>
      <c r="D791" s="2" t="str">
        <f>VLOOKUP(C791,Sheet1!$A$1:$B$18,2)</f>
        <v>Clerks/Secretaries</v>
      </c>
      <c r="E791" s="15">
        <v>5</v>
      </c>
      <c r="F791" s="17">
        <v>4</v>
      </c>
      <c r="G791" s="25">
        <f t="shared" si="49"/>
        <v>1</v>
      </c>
      <c r="H791" s="15">
        <v>11</v>
      </c>
      <c r="I791" s="17">
        <v>11</v>
      </c>
      <c r="J791" s="25">
        <f t="shared" si="51"/>
        <v>0</v>
      </c>
      <c r="K791" s="15">
        <v>5</v>
      </c>
      <c r="L791" s="17">
        <v>8</v>
      </c>
      <c r="M791" s="25">
        <f t="shared" si="50"/>
        <v>-3</v>
      </c>
      <c r="N791" s="15">
        <v>21</v>
      </c>
      <c r="O791" s="17">
        <v>23</v>
      </c>
      <c r="P791" s="44">
        <f t="shared" si="52"/>
        <v>-2</v>
      </c>
    </row>
    <row r="792" spans="1:16" ht="14.1" customHeight="1">
      <c r="A792" s="2">
        <v>370</v>
      </c>
      <c r="B792" s="2" t="str">
        <f>VLOOKUP(A792,Sheet2!$A$1:$B$114,2)</f>
        <v>Forsyth Co</v>
      </c>
      <c r="C792" s="2">
        <v>16</v>
      </c>
      <c r="D792" s="2" t="str">
        <f>VLOOKUP(C792,Sheet1!$A$1:$B$18,2)</f>
        <v>Service Workers</v>
      </c>
      <c r="E792" s="15">
        <v>1</v>
      </c>
      <c r="F792" s="17">
        <v>0</v>
      </c>
      <c r="G792" s="25">
        <f t="shared" si="49"/>
        <v>1</v>
      </c>
      <c r="H792" s="15">
        <v>14</v>
      </c>
      <c r="I792" s="17">
        <v>11</v>
      </c>
      <c r="J792" s="25">
        <f t="shared" si="51"/>
        <v>3</v>
      </c>
      <c r="K792" s="15">
        <v>4</v>
      </c>
      <c r="L792" s="17">
        <v>9</v>
      </c>
      <c r="M792" s="25">
        <f t="shared" si="50"/>
        <v>-5</v>
      </c>
      <c r="N792" s="15">
        <v>19</v>
      </c>
      <c r="O792" s="17">
        <v>20</v>
      </c>
      <c r="P792" s="44">
        <f t="shared" si="52"/>
        <v>-1</v>
      </c>
    </row>
    <row r="793" spans="1:16" ht="14.1" customHeight="1">
      <c r="A793" s="2">
        <v>370</v>
      </c>
      <c r="B793" s="2" t="str">
        <f>VLOOKUP(A793,Sheet2!$A$1:$B$114,2)</f>
        <v>Forsyth Co</v>
      </c>
      <c r="C793" s="2">
        <v>17</v>
      </c>
      <c r="D793" s="2" t="str">
        <f>VLOOKUP(C793,Sheet1!$A$1:$B$18,2)</f>
        <v>Skilled Crafts</v>
      </c>
      <c r="E793" s="15">
        <v>3</v>
      </c>
      <c r="F793" s="17">
        <v>3</v>
      </c>
      <c r="G793" s="25">
        <f t="shared" si="49"/>
        <v>0</v>
      </c>
      <c r="H793" s="15">
        <v>0</v>
      </c>
      <c r="I793" s="17">
        <v>0</v>
      </c>
      <c r="J793" s="25">
        <f t="shared" si="51"/>
        <v>0</v>
      </c>
      <c r="K793" s="15">
        <v>7</v>
      </c>
      <c r="L793" s="17">
        <v>7</v>
      </c>
      <c r="M793" s="25">
        <f t="shared" si="50"/>
        <v>0</v>
      </c>
      <c r="N793" s="15">
        <v>10</v>
      </c>
      <c r="O793" s="17">
        <v>10</v>
      </c>
      <c r="P793" s="44">
        <f t="shared" si="52"/>
        <v>0</v>
      </c>
    </row>
    <row r="794" spans="1:16" ht="14.1" customHeight="1">
      <c r="A794" s="2">
        <v>370</v>
      </c>
      <c r="B794" s="2" t="str">
        <f>VLOOKUP(A794,Sheet2!$A$1:$B$114,2)</f>
        <v>Forsyth Co</v>
      </c>
      <c r="C794" s="2">
        <v>18</v>
      </c>
      <c r="D794" s="2" t="str">
        <f>VLOOKUP(C794,Sheet1!$A$1:$B$18,2)</f>
        <v>Laborers Unskilled</v>
      </c>
      <c r="E794" s="15">
        <v>0</v>
      </c>
      <c r="F794" s="17">
        <v>0</v>
      </c>
      <c r="G794" s="25">
        <f t="shared" si="49"/>
        <v>0</v>
      </c>
      <c r="H794" s="15">
        <v>0</v>
      </c>
      <c r="I794" s="17">
        <v>0</v>
      </c>
      <c r="J794" s="25">
        <f t="shared" si="51"/>
        <v>0</v>
      </c>
      <c r="K794" s="15">
        <v>0</v>
      </c>
      <c r="L794" s="17">
        <v>0</v>
      </c>
      <c r="M794" s="25">
        <f t="shared" si="50"/>
        <v>0</v>
      </c>
      <c r="N794" s="15">
        <v>0</v>
      </c>
      <c r="O794" s="17">
        <v>0</v>
      </c>
      <c r="P794" s="44">
        <f t="shared" si="52"/>
        <v>0</v>
      </c>
    </row>
    <row r="795" spans="1:16" ht="14.1" customHeight="1">
      <c r="A795" s="2">
        <v>380</v>
      </c>
      <c r="B795" s="2" t="str">
        <f>VLOOKUP(A795,Sheet2!$A$1:$B$114,2)</f>
        <v>Franklin Co</v>
      </c>
      <c r="C795" s="2">
        <v>1</v>
      </c>
      <c r="D795" s="2" t="str">
        <f>VLOOKUP(C795,Sheet1!$A$1:$B$18,2)</f>
        <v>Officials, Administrators, Managers</v>
      </c>
      <c r="E795" s="15">
        <v>5</v>
      </c>
      <c r="F795" s="17">
        <v>5</v>
      </c>
      <c r="G795" s="25">
        <f t="shared" si="49"/>
        <v>0</v>
      </c>
      <c r="H795" s="15">
        <v>1</v>
      </c>
      <c r="I795" s="17">
        <v>2</v>
      </c>
      <c r="J795" s="25">
        <f t="shared" si="51"/>
        <v>-1</v>
      </c>
      <c r="K795" s="15">
        <v>0</v>
      </c>
      <c r="L795" s="17">
        <v>0</v>
      </c>
      <c r="M795" s="25">
        <f t="shared" si="50"/>
        <v>0</v>
      </c>
      <c r="N795" s="15">
        <v>6</v>
      </c>
      <c r="O795" s="17">
        <v>7</v>
      </c>
      <c r="P795" s="44">
        <f t="shared" si="52"/>
        <v>-1</v>
      </c>
    </row>
    <row r="796" spans="1:16" ht="14.1" customHeight="1">
      <c r="A796" s="2">
        <v>380</v>
      </c>
      <c r="B796" s="2" t="str">
        <f>VLOOKUP(A796,Sheet2!$A$1:$B$114,2)</f>
        <v>Franklin Co</v>
      </c>
      <c r="C796" s="2">
        <v>2</v>
      </c>
      <c r="D796" s="2" t="str">
        <f>VLOOKUP(C796,Sheet1!$A$1:$B$18,2)</f>
        <v>Principals</v>
      </c>
      <c r="E796" s="15">
        <v>3</v>
      </c>
      <c r="F796" s="17">
        <v>3</v>
      </c>
      <c r="G796" s="25">
        <f t="shared" si="49"/>
        <v>0</v>
      </c>
      <c r="H796" s="15">
        <v>0</v>
      </c>
      <c r="I796" s="17">
        <v>0</v>
      </c>
      <c r="J796" s="25">
        <f t="shared" si="51"/>
        <v>0</v>
      </c>
      <c r="K796" s="15">
        <v>0</v>
      </c>
      <c r="L796" s="17">
        <v>0</v>
      </c>
      <c r="M796" s="25">
        <f t="shared" si="50"/>
        <v>0</v>
      </c>
      <c r="N796" s="15">
        <v>3</v>
      </c>
      <c r="O796" s="17">
        <v>3</v>
      </c>
      <c r="P796" s="44">
        <f t="shared" si="52"/>
        <v>0</v>
      </c>
    </row>
    <row r="797" spans="1:16" ht="14.1" customHeight="1">
      <c r="A797" s="2">
        <v>380</v>
      </c>
      <c r="B797" s="2" t="str">
        <f>VLOOKUP(A797,Sheet2!$A$1:$B$114,2)</f>
        <v>Franklin Co</v>
      </c>
      <c r="C797" s="2">
        <v>3</v>
      </c>
      <c r="D797" s="2" t="str">
        <f>VLOOKUP(C797,Sheet1!$A$1:$B$18,2)</f>
        <v>Assistant Principals, Teaching</v>
      </c>
      <c r="E797" s="15">
        <v>0</v>
      </c>
      <c r="F797" s="17">
        <v>2</v>
      </c>
      <c r="G797" s="25">
        <f t="shared" si="49"/>
        <v>-2</v>
      </c>
      <c r="H797" s="15">
        <v>0</v>
      </c>
      <c r="I797" s="17">
        <v>0</v>
      </c>
      <c r="J797" s="25">
        <f t="shared" si="51"/>
        <v>0</v>
      </c>
      <c r="K797" s="15">
        <v>0</v>
      </c>
      <c r="L797" s="17">
        <v>0</v>
      </c>
      <c r="M797" s="25">
        <f t="shared" si="50"/>
        <v>0</v>
      </c>
      <c r="N797" s="15">
        <v>0</v>
      </c>
      <c r="O797" s="17">
        <v>2</v>
      </c>
      <c r="P797" s="44">
        <f t="shared" si="52"/>
        <v>-2</v>
      </c>
    </row>
    <row r="798" spans="1:16" ht="14.1" customHeight="1">
      <c r="A798" s="2">
        <v>380</v>
      </c>
      <c r="B798" s="2" t="str">
        <f>VLOOKUP(A798,Sheet2!$A$1:$B$114,2)</f>
        <v>Franklin Co</v>
      </c>
      <c r="C798" s="2">
        <v>4</v>
      </c>
      <c r="D798" s="2" t="str">
        <f>VLOOKUP(C798,Sheet1!$A$1:$B$18,2)</f>
        <v>Assistant Principals, Non-Teaching</v>
      </c>
      <c r="E798" s="15">
        <v>2</v>
      </c>
      <c r="F798" s="17">
        <v>0</v>
      </c>
      <c r="G798" s="25">
        <f t="shared" si="49"/>
        <v>2</v>
      </c>
      <c r="H798" s="15">
        <v>0</v>
      </c>
      <c r="I798" s="17">
        <v>0</v>
      </c>
      <c r="J798" s="25">
        <f t="shared" si="51"/>
        <v>0</v>
      </c>
      <c r="K798" s="15">
        <v>0</v>
      </c>
      <c r="L798" s="17">
        <v>0</v>
      </c>
      <c r="M798" s="25">
        <f t="shared" si="50"/>
        <v>0</v>
      </c>
      <c r="N798" s="15">
        <v>2</v>
      </c>
      <c r="O798" s="17">
        <v>0</v>
      </c>
      <c r="P798" s="44">
        <f t="shared" si="52"/>
        <v>2</v>
      </c>
    </row>
    <row r="799" spans="1:16" ht="14.1" customHeight="1">
      <c r="A799" s="2">
        <v>380</v>
      </c>
      <c r="B799" s="2" t="str">
        <f>VLOOKUP(A799,Sheet2!$A$1:$B$114,2)</f>
        <v>Franklin Co</v>
      </c>
      <c r="C799" s="2">
        <v>5</v>
      </c>
      <c r="D799" s="2" t="str">
        <f>VLOOKUP(C799,Sheet1!$A$1:$B$18,2)</f>
        <v>Elementry Teachers</v>
      </c>
      <c r="E799" s="15">
        <v>54</v>
      </c>
      <c r="F799" s="17">
        <v>55</v>
      </c>
      <c r="G799" s="25">
        <f t="shared" si="49"/>
        <v>-1</v>
      </c>
      <c r="H799" s="15">
        <v>3</v>
      </c>
      <c r="I799" s="17">
        <v>3</v>
      </c>
      <c r="J799" s="25">
        <f t="shared" si="51"/>
        <v>0</v>
      </c>
      <c r="K799" s="15">
        <v>0</v>
      </c>
      <c r="L799" s="17">
        <v>0</v>
      </c>
      <c r="M799" s="25">
        <f t="shared" si="50"/>
        <v>0</v>
      </c>
      <c r="N799" s="15">
        <v>57</v>
      </c>
      <c r="O799" s="17">
        <v>58</v>
      </c>
      <c r="P799" s="44">
        <f t="shared" si="52"/>
        <v>-1</v>
      </c>
    </row>
    <row r="800" spans="1:16" ht="14.1" customHeight="1">
      <c r="A800" s="2">
        <v>380</v>
      </c>
      <c r="B800" s="2" t="str">
        <f>VLOOKUP(A800,Sheet2!$A$1:$B$114,2)</f>
        <v>Franklin Co</v>
      </c>
      <c r="C800" s="2">
        <v>6</v>
      </c>
      <c r="D800" s="2" t="str">
        <f>VLOOKUP(C800,Sheet1!$A$1:$B$18,2)</f>
        <v>Secondary Teachers</v>
      </c>
      <c r="E800" s="15">
        <v>29</v>
      </c>
      <c r="F800" s="17">
        <v>28</v>
      </c>
      <c r="G800" s="25">
        <f t="shared" si="49"/>
        <v>1</v>
      </c>
      <c r="H800" s="15">
        <v>0</v>
      </c>
      <c r="I800" s="17">
        <v>1</v>
      </c>
      <c r="J800" s="25">
        <f t="shared" si="51"/>
        <v>-1</v>
      </c>
      <c r="K800" s="15">
        <v>2</v>
      </c>
      <c r="L800" s="17">
        <v>3</v>
      </c>
      <c r="M800" s="25">
        <f t="shared" si="50"/>
        <v>-1</v>
      </c>
      <c r="N800" s="15">
        <v>31</v>
      </c>
      <c r="O800" s="17">
        <v>32</v>
      </c>
      <c r="P800" s="44">
        <f t="shared" si="52"/>
        <v>-1</v>
      </c>
    </row>
    <row r="801" spans="1:16" ht="14.1" customHeight="1">
      <c r="A801" s="2">
        <v>380</v>
      </c>
      <c r="B801" s="2" t="str">
        <f>VLOOKUP(A801,Sheet2!$A$1:$B$114,2)</f>
        <v>Franklin Co</v>
      </c>
      <c r="C801" s="2">
        <v>7</v>
      </c>
      <c r="D801" s="2" t="str">
        <f>VLOOKUP(C801,Sheet1!$A$1:$B$18,2)</f>
        <v>Other Teachers</v>
      </c>
      <c r="E801" s="15">
        <v>0</v>
      </c>
      <c r="F801" s="17">
        <v>0</v>
      </c>
      <c r="G801" s="25">
        <f t="shared" si="49"/>
        <v>0</v>
      </c>
      <c r="H801" s="15">
        <v>0</v>
      </c>
      <c r="I801" s="17">
        <v>0</v>
      </c>
      <c r="J801" s="25">
        <f t="shared" si="51"/>
        <v>0</v>
      </c>
      <c r="K801" s="15">
        <v>0</v>
      </c>
      <c r="L801" s="17">
        <v>0</v>
      </c>
      <c r="M801" s="25">
        <f t="shared" si="50"/>
        <v>0</v>
      </c>
      <c r="N801" s="15">
        <v>0</v>
      </c>
      <c r="O801" s="17">
        <v>0</v>
      </c>
      <c r="P801" s="44">
        <f t="shared" si="52"/>
        <v>0</v>
      </c>
    </row>
    <row r="802" spans="1:16" ht="14.1" customHeight="1">
      <c r="A802" s="2">
        <v>380</v>
      </c>
      <c r="B802" s="2" t="str">
        <f>VLOOKUP(A802,Sheet2!$A$1:$B$114,2)</f>
        <v>Franklin Co</v>
      </c>
      <c r="C802" s="2">
        <v>8</v>
      </c>
      <c r="D802" s="2" t="str">
        <f>VLOOKUP(C802,Sheet1!$A$1:$B$18,2)</f>
        <v>Guidence Personnel</v>
      </c>
      <c r="E802" s="15">
        <v>3</v>
      </c>
      <c r="F802" s="17">
        <v>3</v>
      </c>
      <c r="G802" s="25">
        <f t="shared" si="49"/>
        <v>0</v>
      </c>
      <c r="H802" s="15">
        <v>0</v>
      </c>
      <c r="I802" s="17">
        <v>0</v>
      </c>
      <c r="J802" s="25">
        <f t="shared" si="51"/>
        <v>0</v>
      </c>
      <c r="K802" s="15">
        <v>0</v>
      </c>
      <c r="L802" s="17">
        <v>0</v>
      </c>
      <c r="M802" s="25">
        <f t="shared" si="50"/>
        <v>0</v>
      </c>
      <c r="N802" s="15">
        <v>3</v>
      </c>
      <c r="O802" s="17">
        <v>3</v>
      </c>
      <c r="P802" s="44">
        <f t="shared" si="52"/>
        <v>0</v>
      </c>
    </row>
    <row r="803" spans="1:16" ht="14.1" customHeight="1">
      <c r="A803" s="2">
        <v>380</v>
      </c>
      <c r="B803" s="2" t="str">
        <f>VLOOKUP(A803,Sheet2!$A$1:$B$114,2)</f>
        <v>Franklin Co</v>
      </c>
      <c r="C803" s="2">
        <v>9</v>
      </c>
      <c r="D803" s="2" t="str">
        <f>VLOOKUP(C803,Sheet1!$A$1:$B$18,2)</f>
        <v>Psychology Personnel</v>
      </c>
      <c r="E803" s="15">
        <v>1</v>
      </c>
      <c r="F803" s="17">
        <v>1</v>
      </c>
      <c r="G803" s="25">
        <f t="shared" si="49"/>
        <v>0</v>
      </c>
      <c r="H803" s="15">
        <v>0</v>
      </c>
      <c r="I803" s="17">
        <v>0</v>
      </c>
      <c r="J803" s="25">
        <f t="shared" si="51"/>
        <v>0</v>
      </c>
      <c r="K803" s="15">
        <v>0</v>
      </c>
      <c r="L803" s="17">
        <v>0</v>
      </c>
      <c r="M803" s="25">
        <f t="shared" si="50"/>
        <v>0</v>
      </c>
      <c r="N803" s="15">
        <v>1</v>
      </c>
      <c r="O803" s="17">
        <v>1</v>
      </c>
      <c r="P803" s="44">
        <f t="shared" si="52"/>
        <v>0</v>
      </c>
    </row>
    <row r="804" spans="1:16" ht="14.1" customHeight="1">
      <c r="A804" s="2">
        <v>380</v>
      </c>
      <c r="B804" s="2" t="str">
        <f>VLOOKUP(A804,Sheet2!$A$1:$B$114,2)</f>
        <v>Franklin Co</v>
      </c>
      <c r="C804" s="2">
        <v>10</v>
      </c>
      <c r="D804" s="2" t="str">
        <f>VLOOKUP(C804,Sheet1!$A$1:$B$18,2)</f>
        <v>Media Cordinators and Audio Visual</v>
      </c>
      <c r="E804" s="15">
        <v>2</v>
      </c>
      <c r="F804" s="17">
        <v>2</v>
      </c>
      <c r="G804" s="25">
        <f t="shared" si="49"/>
        <v>0</v>
      </c>
      <c r="H804" s="15">
        <v>0</v>
      </c>
      <c r="I804" s="17">
        <v>0</v>
      </c>
      <c r="J804" s="25">
        <f t="shared" si="51"/>
        <v>0</v>
      </c>
      <c r="K804" s="15">
        <v>0</v>
      </c>
      <c r="L804" s="17">
        <v>0</v>
      </c>
      <c r="M804" s="25">
        <f t="shared" si="50"/>
        <v>0</v>
      </c>
      <c r="N804" s="15">
        <v>2</v>
      </c>
      <c r="O804" s="17">
        <v>2</v>
      </c>
      <c r="P804" s="44">
        <f t="shared" si="52"/>
        <v>0</v>
      </c>
    </row>
    <row r="805" spans="1:16" ht="14.1" customHeight="1">
      <c r="A805" s="2">
        <v>380</v>
      </c>
      <c r="B805" s="2" t="str">
        <f>VLOOKUP(A805,Sheet2!$A$1:$B$114,2)</f>
        <v>Franklin Co</v>
      </c>
      <c r="C805" s="2">
        <v>11</v>
      </c>
      <c r="D805" s="2" t="str">
        <f>VLOOKUP(C805,Sheet1!$A$1:$B$18,2)</f>
        <v>Consultants and Supervisors of Instructions</v>
      </c>
      <c r="E805" s="15">
        <v>0</v>
      </c>
      <c r="F805" s="17">
        <v>0</v>
      </c>
      <c r="G805" s="25">
        <f t="shared" si="49"/>
        <v>0</v>
      </c>
      <c r="H805" s="15">
        <v>0</v>
      </c>
      <c r="I805" s="17">
        <v>0</v>
      </c>
      <c r="J805" s="25">
        <f t="shared" si="51"/>
        <v>0</v>
      </c>
      <c r="K805" s="15">
        <v>0</v>
      </c>
      <c r="L805" s="17">
        <v>0</v>
      </c>
      <c r="M805" s="25">
        <f t="shared" si="50"/>
        <v>0</v>
      </c>
      <c r="N805" s="15">
        <v>0</v>
      </c>
      <c r="O805" s="17">
        <v>0</v>
      </c>
      <c r="P805" s="44">
        <f t="shared" si="52"/>
        <v>0</v>
      </c>
    </row>
    <row r="806" spans="1:16" ht="14.1" customHeight="1">
      <c r="A806" s="2">
        <v>380</v>
      </c>
      <c r="B806" s="2" t="str">
        <f>VLOOKUP(A806,Sheet2!$A$1:$B$114,2)</f>
        <v>Franklin Co</v>
      </c>
      <c r="C806" s="2">
        <v>12</v>
      </c>
      <c r="D806" s="2" t="str">
        <f>VLOOKUP(C806,Sheet1!$A$1:$B$18,2)</f>
        <v>Other Professional Staff</v>
      </c>
      <c r="E806" s="15">
        <v>5</v>
      </c>
      <c r="F806" s="17">
        <v>9</v>
      </c>
      <c r="G806" s="25">
        <f t="shared" si="49"/>
        <v>-4</v>
      </c>
      <c r="H806" s="15">
        <v>0</v>
      </c>
      <c r="I806" s="17">
        <v>0</v>
      </c>
      <c r="J806" s="25">
        <f t="shared" si="51"/>
        <v>0</v>
      </c>
      <c r="K806" s="15">
        <v>5</v>
      </c>
      <c r="L806" s="17">
        <v>2</v>
      </c>
      <c r="M806" s="25">
        <f t="shared" si="50"/>
        <v>3</v>
      </c>
      <c r="N806" s="15">
        <v>10</v>
      </c>
      <c r="O806" s="17">
        <v>11</v>
      </c>
      <c r="P806" s="44">
        <f t="shared" si="52"/>
        <v>-1</v>
      </c>
    </row>
    <row r="807" spans="1:16" ht="14.1" customHeight="1">
      <c r="A807" s="2">
        <v>380</v>
      </c>
      <c r="B807" s="2" t="str">
        <f>VLOOKUP(A807,Sheet2!$A$1:$B$114,2)</f>
        <v>Franklin Co</v>
      </c>
      <c r="C807" s="2">
        <v>13</v>
      </c>
      <c r="D807" s="2" t="str">
        <f>VLOOKUP(C807,Sheet1!$A$1:$B$18,2)</f>
        <v>Teacher Assistants</v>
      </c>
      <c r="E807" s="15">
        <v>17</v>
      </c>
      <c r="F807" s="17">
        <v>19</v>
      </c>
      <c r="G807" s="25">
        <f t="shared" si="49"/>
        <v>-2</v>
      </c>
      <c r="H807" s="15">
        <v>14</v>
      </c>
      <c r="I807" s="17">
        <v>14</v>
      </c>
      <c r="J807" s="25">
        <f t="shared" si="51"/>
        <v>0</v>
      </c>
      <c r="K807" s="15">
        <v>1</v>
      </c>
      <c r="L807" s="17">
        <v>4</v>
      </c>
      <c r="M807" s="25">
        <f t="shared" si="50"/>
        <v>-3</v>
      </c>
      <c r="N807" s="15">
        <v>32</v>
      </c>
      <c r="O807" s="17">
        <v>37</v>
      </c>
      <c r="P807" s="44">
        <f t="shared" si="52"/>
        <v>-5</v>
      </c>
    </row>
    <row r="808" spans="1:16" ht="14.1" customHeight="1">
      <c r="A808" s="2">
        <v>380</v>
      </c>
      <c r="B808" s="2" t="str">
        <f>VLOOKUP(A808,Sheet2!$A$1:$B$114,2)</f>
        <v>Franklin Co</v>
      </c>
      <c r="C808" s="2">
        <v>14</v>
      </c>
      <c r="D808" s="2" t="str">
        <f>VLOOKUP(C808,Sheet1!$A$1:$B$18,2)</f>
        <v>Technicians</v>
      </c>
      <c r="E808" s="15">
        <v>0</v>
      </c>
      <c r="F808" s="17">
        <v>1</v>
      </c>
      <c r="G808" s="25">
        <f t="shared" si="49"/>
        <v>-1</v>
      </c>
      <c r="H808" s="15">
        <v>1</v>
      </c>
      <c r="I808" s="17">
        <v>1</v>
      </c>
      <c r="J808" s="25">
        <f t="shared" si="51"/>
        <v>0</v>
      </c>
      <c r="K808" s="15">
        <v>1</v>
      </c>
      <c r="L808" s="17">
        <v>0</v>
      </c>
      <c r="M808" s="25">
        <f t="shared" si="50"/>
        <v>1</v>
      </c>
      <c r="N808" s="15">
        <v>2</v>
      </c>
      <c r="O808" s="17">
        <v>2</v>
      </c>
      <c r="P808" s="44">
        <f t="shared" si="52"/>
        <v>0</v>
      </c>
    </row>
    <row r="809" spans="1:16" ht="14.1" customHeight="1">
      <c r="A809" s="2">
        <v>380</v>
      </c>
      <c r="B809" s="2" t="str">
        <f>VLOOKUP(A809,Sheet2!$A$1:$B$114,2)</f>
        <v>Franklin Co</v>
      </c>
      <c r="C809" s="2">
        <v>15</v>
      </c>
      <c r="D809" s="2" t="str">
        <f>VLOOKUP(C809,Sheet1!$A$1:$B$18,2)</f>
        <v>Clerks/Secretaries</v>
      </c>
      <c r="E809" s="15">
        <v>1</v>
      </c>
      <c r="F809" s="17">
        <v>2</v>
      </c>
      <c r="G809" s="25">
        <f t="shared" si="49"/>
        <v>-1</v>
      </c>
      <c r="H809" s="15">
        <v>6</v>
      </c>
      <c r="I809" s="17">
        <v>11</v>
      </c>
      <c r="J809" s="25">
        <f t="shared" si="51"/>
        <v>-5</v>
      </c>
      <c r="K809" s="15">
        <v>4</v>
      </c>
      <c r="L809" s="17">
        <v>0</v>
      </c>
      <c r="M809" s="25">
        <f t="shared" si="50"/>
        <v>4</v>
      </c>
      <c r="N809" s="15">
        <v>11</v>
      </c>
      <c r="O809" s="17">
        <v>13</v>
      </c>
      <c r="P809" s="44">
        <f t="shared" si="52"/>
        <v>-2</v>
      </c>
    </row>
    <row r="810" spans="1:16" ht="14.1" customHeight="1">
      <c r="A810" s="2">
        <v>380</v>
      </c>
      <c r="B810" s="2" t="str">
        <f>VLOOKUP(A810,Sheet2!$A$1:$B$114,2)</f>
        <v>Franklin Co</v>
      </c>
      <c r="C810" s="2">
        <v>16</v>
      </c>
      <c r="D810" s="2" t="str">
        <f>VLOOKUP(C810,Sheet1!$A$1:$B$18,2)</f>
        <v>Service Workers</v>
      </c>
      <c r="E810" s="15">
        <v>13</v>
      </c>
      <c r="F810" s="17">
        <v>10</v>
      </c>
      <c r="G810" s="25">
        <f t="shared" si="49"/>
        <v>3</v>
      </c>
      <c r="H810" s="15">
        <v>0</v>
      </c>
      <c r="I810" s="17">
        <v>9</v>
      </c>
      <c r="J810" s="25">
        <f t="shared" si="51"/>
        <v>-9</v>
      </c>
      <c r="K810" s="15">
        <v>21</v>
      </c>
      <c r="L810" s="17">
        <v>0</v>
      </c>
      <c r="M810" s="25">
        <f t="shared" si="50"/>
        <v>21</v>
      </c>
      <c r="N810" s="15">
        <v>34</v>
      </c>
      <c r="O810" s="17">
        <v>19</v>
      </c>
      <c r="P810" s="44">
        <f t="shared" si="52"/>
        <v>15</v>
      </c>
    </row>
    <row r="811" spans="1:16" ht="17.100000000000001" customHeight="1">
      <c r="A811" s="2">
        <v>380</v>
      </c>
      <c r="B811" s="2" t="str">
        <f>VLOOKUP(A811,Sheet2!$A$1:$B$114,2)</f>
        <v>Franklin Co</v>
      </c>
      <c r="C811" s="2">
        <v>17</v>
      </c>
      <c r="D811" s="2" t="str">
        <f>VLOOKUP(C811,Sheet1!$A$1:$B$18,2)</f>
        <v>Skilled Crafts</v>
      </c>
      <c r="E811" s="15">
        <v>6</v>
      </c>
      <c r="F811" s="17">
        <v>6</v>
      </c>
      <c r="G811" s="25">
        <f t="shared" si="49"/>
        <v>0</v>
      </c>
      <c r="H811" s="15">
        <v>0</v>
      </c>
      <c r="I811" s="17">
        <v>0</v>
      </c>
      <c r="J811" s="25">
        <f t="shared" si="51"/>
        <v>0</v>
      </c>
      <c r="K811" s="15">
        <v>0</v>
      </c>
      <c r="L811" s="17">
        <v>0</v>
      </c>
      <c r="M811" s="25">
        <f t="shared" si="50"/>
        <v>0</v>
      </c>
      <c r="N811" s="15">
        <v>6</v>
      </c>
      <c r="O811" s="17">
        <v>6</v>
      </c>
      <c r="P811" s="44">
        <f t="shared" si="52"/>
        <v>0</v>
      </c>
    </row>
    <row r="812" spans="1:16" ht="17.100000000000001" customHeight="1">
      <c r="A812" s="2">
        <v>380</v>
      </c>
      <c r="B812" s="2" t="str">
        <f>VLOOKUP(A812,Sheet2!$A$1:$B$114,2)</f>
        <v>Franklin Co</v>
      </c>
      <c r="C812" s="2">
        <v>18</v>
      </c>
      <c r="D812" s="2" t="str">
        <f>VLOOKUP(C812,Sheet1!$A$1:$B$18,2)</f>
        <v>Laborers Unskilled</v>
      </c>
      <c r="E812" s="15">
        <v>0</v>
      </c>
      <c r="F812" s="17">
        <v>0</v>
      </c>
      <c r="G812" s="25">
        <f t="shared" si="49"/>
        <v>0</v>
      </c>
      <c r="H812" s="15">
        <v>0</v>
      </c>
      <c r="I812" s="17">
        <v>0</v>
      </c>
      <c r="J812" s="25">
        <f t="shared" si="51"/>
        <v>0</v>
      </c>
      <c r="K812" s="15">
        <v>0</v>
      </c>
      <c r="L812" s="17">
        <v>0</v>
      </c>
      <c r="M812" s="25">
        <f t="shared" si="50"/>
        <v>0</v>
      </c>
      <c r="N812" s="15">
        <v>0</v>
      </c>
      <c r="O812" s="17">
        <v>0</v>
      </c>
      <c r="P812" s="44">
        <f t="shared" si="52"/>
        <v>0</v>
      </c>
    </row>
    <row r="813" spans="1:16" ht="14.1" customHeight="1">
      <c r="A813" s="2">
        <v>390</v>
      </c>
      <c r="B813" s="2" t="str">
        <f>VLOOKUP(A813,Sheet2!$A$1:$B$114,2)</f>
        <v>Gaston Co</v>
      </c>
      <c r="C813" s="2">
        <v>1</v>
      </c>
      <c r="D813" s="2" t="str">
        <f>VLOOKUP(C813,Sheet1!$A$1:$B$18,2)</f>
        <v>Officials, Administrators, Managers</v>
      </c>
      <c r="E813" s="15">
        <v>7</v>
      </c>
      <c r="F813" s="17">
        <v>9</v>
      </c>
      <c r="G813" s="25">
        <f t="shared" si="49"/>
        <v>-2</v>
      </c>
      <c r="H813" s="15">
        <v>1</v>
      </c>
      <c r="I813" s="17">
        <v>3</v>
      </c>
      <c r="J813" s="25">
        <f t="shared" si="51"/>
        <v>-2</v>
      </c>
      <c r="K813" s="15">
        <v>5</v>
      </c>
      <c r="L813" s="17">
        <v>5</v>
      </c>
      <c r="M813" s="25">
        <f t="shared" si="50"/>
        <v>0</v>
      </c>
      <c r="N813" s="15">
        <v>13</v>
      </c>
      <c r="O813" s="17">
        <v>17</v>
      </c>
      <c r="P813" s="44">
        <f t="shared" si="52"/>
        <v>-4</v>
      </c>
    </row>
    <row r="814" spans="1:16" ht="14.1" customHeight="1">
      <c r="A814" s="2">
        <v>390</v>
      </c>
      <c r="B814" s="2" t="str">
        <f>VLOOKUP(A814,Sheet2!$A$1:$B$114,2)</f>
        <v>Gaston Co</v>
      </c>
      <c r="C814" s="2">
        <v>2</v>
      </c>
      <c r="D814" s="2" t="str">
        <f>VLOOKUP(C814,Sheet1!$A$1:$B$18,2)</f>
        <v>Principals</v>
      </c>
      <c r="E814" s="15">
        <v>20</v>
      </c>
      <c r="F814" s="17">
        <v>19</v>
      </c>
      <c r="G814" s="25">
        <f t="shared" si="49"/>
        <v>1</v>
      </c>
      <c r="H814" s="15">
        <v>0</v>
      </c>
      <c r="I814" s="17">
        <v>0</v>
      </c>
      <c r="J814" s="25">
        <f t="shared" si="51"/>
        <v>0</v>
      </c>
      <c r="K814" s="15">
        <v>0</v>
      </c>
      <c r="L814" s="17">
        <v>0</v>
      </c>
      <c r="M814" s="25">
        <f t="shared" si="50"/>
        <v>0</v>
      </c>
      <c r="N814" s="15">
        <v>20</v>
      </c>
      <c r="O814" s="17">
        <v>19</v>
      </c>
      <c r="P814" s="44">
        <f t="shared" si="52"/>
        <v>1</v>
      </c>
    </row>
    <row r="815" spans="1:16" ht="14.1" customHeight="1">
      <c r="A815" s="2">
        <v>390</v>
      </c>
      <c r="B815" s="2" t="str">
        <f>VLOOKUP(A815,Sheet2!$A$1:$B$114,2)</f>
        <v>Gaston Co</v>
      </c>
      <c r="C815" s="2">
        <v>3</v>
      </c>
      <c r="D815" s="2" t="str">
        <f>VLOOKUP(C815,Sheet1!$A$1:$B$18,2)</f>
        <v>Assistant Principals, Teaching</v>
      </c>
      <c r="E815" s="15">
        <v>0</v>
      </c>
      <c r="F815" s="17">
        <v>0</v>
      </c>
      <c r="G815" s="25">
        <f t="shared" si="49"/>
        <v>0</v>
      </c>
      <c r="H815" s="15">
        <v>0</v>
      </c>
      <c r="I815" s="17">
        <v>0</v>
      </c>
      <c r="J815" s="25">
        <f t="shared" si="51"/>
        <v>0</v>
      </c>
      <c r="K815" s="15">
        <v>0</v>
      </c>
      <c r="L815" s="17">
        <v>0</v>
      </c>
      <c r="M815" s="25">
        <f t="shared" si="50"/>
        <v>0</v>
      </c>
      <c r="N815" s="15">
        <v>0</v>
      </c>
      <c r="O815" s="17">
        <v>0</v>
      </c>
      <c r="P815" s="44">
        <f t="shared" si="52"/>
        <v>0</v>
      </c>
    </row>
    <row r="816" spans="1:16" ht="14.1" customHeight="1">
      <c r="A816" s="2">
        <v>390</v>
      </c>
      <c r="B816" s="2" t="str">
        <f>VLOOKUP(A816,Sheet2!$A$1:$B$114,2)</f>
        <v>Gaston Co</v>
      </c>
      <c r="C816" s="2">
        <v>4</v>
      </c>
      <c r="D816" s="2" t="str">
        <f>VLOOKUP(C816,Sheet1!$A$1:$B$18,2)</f>
        <v>Assistant Principals, Non-Teaching</v>
      </c>
      <c r="E816" s="15">
        <v>13</v>
      </c>
      <c r="F816" s="17">
        <v>15</v>
      </c>
      <c r="G816" s="25">
        <f t="shared" si="49"/>
        <v>-2</v>
      </c>
      <c r="H816" s="15">
        <v>2</v>
      </c>
      <c r="I816" s="17">
        <v>0</v>
      </c>
      <c r="J816" s="25">
        <f t="shared" si="51"/>
        <v>2</v>
      </c>
      <c r="K816" s="15">
        <v>1</v>
      </c>
      <c r="L816" s="17">
        <v>1</v>
      </c>
      <c r="M816" s="25">
        <f t="shared" si="50"/>
        <v>0</v>
      </c>
      <c r="N816" s="15">
        <v>16</v>
      </c>
      <c r="O816" s="17">
        <v>16</v>
      </c>
      <c r="P816" s="44">
        <f t="shared" si="52"/>
        <v>0</v>
      </c>
    </row>
    <row r="817" spans="1:16" ht="14.1" customHeight="1">
      <c r="A817" s="2">
        <v>390</v>
      </c>
      <c r="B817" s="2" t="str">
        <f>VLOOKUP(A817,Sheet2!$A$1:$B$114,2)</f>
        <v>Gaston Co</v>
      </c>
      <c r="C817" s="2">
        <v>5</v>
      </c>
      <c r="D817" s="2" t="str">
        <f>VLOOKUP(C817,Sheet1!$A$1:$B$18,2)</f>
        <v>Elementry Teachers</v>
      </c>
      <c r="E817" s="15">
        <v>231</v>
      </c>
      <c r="F817" s="17">
        <v>205</v>
      </c>
      <c r="G817" s="25">
        <f t="shared" si="49"/>
        <v>26</v>
      </c>
      <c r="H817" s="15">
        <v>23</v>
      </c>
      <c r="I817" s="17">
        <v>50</v>
      </c>
      <c r="J817" s="25">
        <f t="shared" si="51"/>
        <v>-27</v>
      </c>
      <c r="K817" s="15">
        <v>0</v>
      </c>
      <c r="L817" s="17">
        <v>0</v>
      </c>
      <c r="M817" s="25">
        <f t="shared" si="50"/>
        <v>0</v>
      </c>
      <c r="N817" s="15">
        <v>254</v>
      </c>
      <c r="O817" s="17">
        <v>255</v>
      </c>
      <c r="P817" s="44">
        <f t="shared" si="52"/>
        <v>-1</v>
      </c>
    </row>
    <row r="818" spans="1:16" ht="14.1" customHeight="1">
      <c r="A818" s="2">
        <v>390</v>
      </c>
      <c r="B818" s="2" t="str">
        <f>VLOOKUP(A818,Sheet2!$A$1:$B$114,2)</f>
        <v>Gaston Co</v>
      </c>
      <c r="C818" s="2">
        <v>6</v>
      </c>
      <c r="D818" s="2" t="str">
        <f>VLOOKUP(C818,Sheet1!$A$1:$B$18,2)</f>
        <v>Secondary Teachers</v>
      </c>
      <c r="E818" s="15">
        <v>77</v>
      </c>
      <c r="F818" s="17">
        <v>68</v>
      </c>
      <c r="G818" s="25">
        <f t="shared" si="49"/>
        <v>9</v>
      </c>
      <c r="H818" s="15">
        <v>13</v>
      </c>
      <c r="I818" s="17">
        <v>24</v>
      </c>
      <c r="J818" s="25">
        <f t="shared" si="51"/>
        <v>-11</v>
      </c>
      <c r="K818" s="15">
        <v>0</v>
      </c>
      <c r="L818" s="17">
        <v>0</v>
      </c>
      <c r="M818" s="25">
        <f t="shared" si="50"/>
        <v>0</v>
      </c>
      <c r="N818" s="15">
        <v>90</v>
      </c>
      <c r="O818" s="17">
        <v>92</v>
      </c>
      <c r="P818" s="44">
        <f t="shared" si="52"/>
        <v>-2</v>
      </c>
    </row>
    <row r="819" spans="1:16" ht="14.1" customHeight="1">
      <c r="A819" s="2">
        <v>390</v>
      </c>
      <c r="B819" s="2" t="str">
        <f>VLOOKUP(A819,Sheet2!$A$1:$B$114,2)</f>
        <v>Gaston Co</v>
      </c>
      <c r="C819" s="2">
        <v>7</v>
      </c>
      <c r="D819" s="2" t="str">
        <f>VLOOKUP(C819,Sheet1!$A$1:$B$18,2)</f>
        <v>Other Teachers</v>
      </c>
      <c r="E819" s="15">
        <v>161</v>
      </c>
      <c r="F819" s="17">
        <v>166</v>
      </c>
      <c r="G819" s="25">
        <f t="shared" si="49"/>
        <v>-5</v>
      </c>
      <c r="H819" s="15">
        <v>15</v>
      </c>
      <c r="I819" s="17">
        <v>29</v>
      </c>
      <c r="J819" s="25">
        <f t="shared" si="51"/>
        <v>-14</v>
      </c>
      <c r="K819" s="15">
        <v>3</v>
      </c>
      <c r="L819" s="17">
        <v>4</v>
      </c>
      <c r="M819" s="25">
        <f t="shared" si="50"/>
        <v>-1</v>
      </c>
      <c r="N819" s="15">
        <v>179</v>
      </c>
      <c r="O819" s="17">
        <v>199</v>
      </c>
      <c r="P819" s="44">
        <f t="shared" si="52"/>
        <v>-20</v>
      </c>
    </row>
    <row r="820" spans="1:16" ht="14.1" customHeight="1">
      <c r="A820" s="2">
        <v>390</v>
      </c>
      <c r="B820" s="2" t="str">
        <f>VLOOKUP(A820,Sheet2!$A$1:$B$114,2)</f>
        <v>Gaston Co</v>
      </c>
      <c r="C820" s="2">
        <v>8</v>
      </c>
      <c r="D820" s="2" t="str">
        <f>VLOOKUP(C820,Sheet1!$A$1:$B$18,2)</f>
        <v>Guidence Personnel</v>
      </c>
      <c r="E820" s="15">
        <v>21</v>
      </c>
      <c r="F820" s="17">
        <v>27</v>
      </c>
      <c r="G820" s="25">
        <f t="shared" si="49"/>
        <v>-6</v>
      </c>
      <c r="H820" s="15">
        <v>1</v>
      </c>
      <c r="I820" s="17">
        <v>0</v>
      </c>
      <c r="J820" s="25">
        <f t="shared" si="51"/>
        <v>1</v>
      </c>
      <c r="K820" s="15">
        <v>5</v>
      </c>
      <c r="L820" s="17">
        <v>2</v>
      </c>
      <c r="M820" s="25">
        <f t="shared" si="50"/>
        <v>3</v>
      </c>
      <c r="N820" s="15">
        <v>27</v>
      </c>
      <c r="O820" s="17">
        <v>29</v>
      </c>
      <c r="P820" s="44">
        <f t="shared" si="52"/>
        <v>-2</v>
      </c>
    </row>
    <row r="821" spans="1:16" ht="14.1" customHeight="1">
      <c r="A821" s="2">
        <v>390</v>
      </c>
      <c r="B821" s="2" t="str">
        <f>VLOOKUP(A821,Sheet2!$A$1:$B$114,2)</f>
        <v>Gaston Co</v>
      </c>
      <c r="C821" s="2">
        <v>9</v>
      </c>
      <c r="D821" s="2" t="str">
        <f>VLOOKUP(C821,Sheet1!$A$1:$B$18,2)</f>
        <v>Psychology Personnel</v>
      </c>
      <c r="E821" s="15">
        <v>0</v>
      </c>
      <c r="F821" s="17">
        <v>0</v>
      </c>
      <c r="G821" s="25">
        <f t="shared" si="49"/>
        <v>0</v>
      </c>
      <c r="H821" s="15">
        <v>0</v>
      </c>
      <c r="I821" s="17">
        <v>0</v>
      </c>
      <c r="J821" s="25">
        <f t="shared" si="51"/>
        <v>0</v>
      </c>
      <c r="K821" s="15">
        <v>0</v>
      </c>
      <c r="L821" s="17">
        <v>0</v>
      </c>
      <c r="M821" s="25">
        <f t="shared" si="50"/>
        <v>0</v>
      </c>
      <c r="N821" s="15">
        <v>0</v>
      </c>
      <c r="O821" s="17">
        <v>0</v>
      </c>
      <c r="P821" s="44">
        <f t="shared" si="52"/>
        <v>0</v>
      </c>
    </row>
    <row r="822" spans="1:16" ht="14.1" customHeight="1">
      <c r="A822" s="2">
        <v>390</v>
      </c>
      <c r="B822" s="2" t="str">
        <f>VLOOKUP(A822,Sheet2!$A$1:$B$114,2)</f>
        <v>Gaston Co</v>
      </c>
      <c r="C822" s="2">
        <v>10</v>
      </c>
      <c r="D822" s="2" t="str">
        <f>VLOOKUP(C822,Sheet1!$A$1:$B$18,2)</f>
        <v>Media Cordinators and Audio Visual</v>
      </c>
      <c r="E822" s="15">
        <v>10</v>
      </c>
      <c r="F822" s="17">
        <v>11</v>
      </c>
      <c r="G822" s="25">
        <f t="shared" si="49"/>
        <v>-1</v>
      </c>
      <c r="H822" s="15">
        <v>0</v>
      </c>
      <c r="I822" s="17">
        <v>0</v>
      </c>
      <c r="J822" s="25">
        <f t="shared" si="51"/>
        <v>0</v>
      </c>
      <c r="K822" s="15">
        <v>0</v>
      </c>
      <c r="L822" s="17">
        <v>0</v>
      </c>
      <c r="M822" s="25">
        <f t="shared" si="50"/>
        <v>0</v>
      </c>
      <c r="N822" s="15">
        <v>10</v>
      </c>
      <c r="O822" s="17">
        <v>11</v>
      </c>
      <c r="P822" s="44">
        <f t="shared" si="52"/>
        <v>-1</v>
      </c>
    </row>
    <row r="823" spans="1:16" ht="14.1" customHeight="1">
      <c r="A823" s="2">
        <v>390</v>
      </c>
      <c r="B823" s="2" t="str">
        <f>VLOOKUP(A823,Sheet2!$A$1:$B$114,2)</f>
        <v>Gaston Co</v>
      </c>
      <c r="C823" s="2">
        <v>11</v>
      </c>
      <c r="D823" s="2" t="str">
        <f>VLOOKUP(C823,Sheet1!$A$1:$B$18,2)</f>
        <v>Consultants and Supervisors of Instructions</v>
      </c>
      <c r="E823" s="15">
        <v>3</v>
      </c>
      <c r="F823" s="17">
        <v>6</v>
      </c>
      <c r="G823" s="25">
        <f t="shared" si="49"/>
        <v>-3</v>
      </c>
      <c r="H823" s="15">
        <v>6</v>
      </c>
      <c r="I823" s="17">
        <v>5</v>
      </c>
      <c r="J823" s="25">
        <f t="shared" si="51"/>
        <v>1</v>
      </c>
      <c r="K823" s="15">
        <v>2</v>
      </c>
      <c r="L823" s="17">
        <v>1</v>
      </c>
      <c r="M823" s="25">
        <f t="shared" si="50"/>
        <v>1</v>
      </c>
      <c r="N823" s="15">
        <v>11</v>
      </c>
      <c r="O823" s="17">
        <v>12</v>
      </c>
      <c r="P823" s="44">
        <f t="shared" si="52"/>
        <v>-1</v>
      </c>
    </row>
    <row r="824" spans="1:16" ht="14.1" customHeight="1">
      <c r="A824" s="2">
        <v>390</v>
      </c>
      <c r="B824" s="2" t="str">
        <f>VLOOKUP(A824,Sheet2!$A$1:$B$114,2)</f>
        <v>Gaston Co</v>
      </c>
      <c r="C824" s="2">
        <v>12</v>
      </c>
      <c r="D824" s="2" t="str">
        <f>VLOOKUP(C824,Sheet1!$A$1:$B$18,2)</f>
        <v>Other Professional Staff</v>
      </c>
      <c r="E824" s="15">
        <v>20</v>
      </c>
      <c r="F824" s="17">
        <v>18</v>
      </c>
      <c r="G824" s="25">
        <f t="shared" si="49"/>
        <v>2</v>
      </c>
      <c r="H824" s="15">
        <v>5</v>
      </c>
      <c r="I824" s="17">
        <v>7</v>
      </c>
      <c r="J824" s="25">
        <f t="shared" si="51"/>
        <v>-2</v>
      </c>
      <c r="K824" s="15">
        <v>9</v>
      </c>
      <c r="L824" s="17">
        <v>11</v>
      </c>
      <c r="M824" s="25">
        <f t="shared" si="50"/>
        <v>-2</v>
      </c>
      <c r="N824" s="15">
        <v>34</v>
      </c>
      <c r="O824" s="17">
        <v>36</v>
      </c>
      <c r="P824" s="44">
        <f t="shared" si="52"/>
        <v>-2</v>
      </c>
    </row>
    <row r="825" spans="1:16" ht="14.1" customHeight="1">
      <c r="A825" s="2">
        <v>390</v>
      </c>
      <c r="B825" s="2" t="str">
        <f>VLOOKUP(A825,Sheet2!$A$1:$B$114,2)</f>
        <v>Gaston Co</v>
      </c>
      <c r="C825" s="2">
        <v>13</v>
      </c>
      <c r="D825" s="2" t="str">
        <f>VLOOKUP(C825,Sheet1!$A$1:$B$18,2)</f>
        <v>Teacher Assistants</v>
      </c>
      <c r="E825" s="15">
        <v>79</v>
      </c>
      <c r="F825" s="17">
        <v>84</v>
      </c>
      <c r="G825" s="25">
        <f t="shared" si="49"/>
        <v>-5</v>
      </c>
      <c r="H825" s="15">
        <v>11</v>
      </c>
      <c r="I825" s="17">
        <v>30</v>
      </c>
      <c r="J825" s="25">
        <f t="shared" si="51"/>
        <v>-19</v>
      </c>
      <c r="K825" s="15">
        <v>4</v>
      </c>
      <c r="L825" s="17">
        <v>3</v>
      </c>
      <c r="M825" s="25">
        <f t="shared" si="50"/>
        <v>1</v>
      </c>
      <c r="N825" s="15">
        <v>94</v>
      </c>
      <c r="O825" s="17">
        <v>117</v>
      </c>
      <c r="P825" s="44">
        <f t="shared" si="52"/>
        <v>-23</v>
      </c>
    </row>
    <row r="826" spans="1:16" ht="14.1" customHeight="1">
      <c r="A826" s="2">
        <v>390</v>
      </c>
      <c r="B826" s="2" t="str">
        <f>VLOOKUP(A826,Sheet2!$A$1:$B$114,2)</f>
        <v>Gaston Co</v>
      </c>
      <c r="C826" s="2">
        <v>14</v>
      </c>
      <c r="D826" s="2" t="str">
        <f>VLOOKUP(C826,Sheet1!$A$1:$B$18,2)</f>
        <v>Technicians</v>
      </c>
      <c r="E826" s="15">
        <v>10</v>
      </c>
      <c r="F826" s="17">
        <v>8</v>
      </c>
      <c r="G826" s="25">
        <f t="shared" si="49"/>
        <v>2</v>
      </c>
      <c r="H826" s="15">
        <v>0</v>
      </c>
      <c r="I826" s="17">
        <v>0</v>
      </c>
      <c r="J826" s="25">
        <f t="shared" si="51"/>
        <v>0</v>
      </c>
      <c r="K826" s="15">
        <v>0</v>
      </c>
      <c r="L826" s="17">
        <v>0</v>
      </c>
      <c r="M826" s="25">
        <f t="shared" si="50"/>
        <v>0</v>
      </c>
      <c r="N826" s="15">
        <v>10</v>
      </c>
      <c r="O826" s="17">
        <v>8</v>
      </c>
      <c r="P826" s="44">
        <f t="shared" si="52"/>
        <v>2</v>
      </c>
    </row>
    <row r="827" spans="1:16" ht="14.1" customHeight="1">
      <c r="A827" s="2">
        <v>390</v>
      </c>
      <c r="B827" s="2" t="str">
        <f>VLOOKUP(A827,Sheet2!$A$1:$B$114,2)</f>
        <v>Gaston Co</v>
      </c>
      <c r="C827" s="2">
        <v>15</v>
      </c>
      <c r="D827" s="2" t="str">
        <f>VLOOKUP(C827,Sheet1!$A$1:$B$18,2)</f>
        <v>Clerks/Secretaries</v>
      </c>
      <c r="E827" s="15">
        <v>78</v>
      </c>
      <c r="F827" s="17">
        <v>74</v>
      </c>
      <c r="G827" s="25">
        <f t="shared" si="49"/>
        <v>4</v>
      </c>
      <c r="H827" s="15">
        <v>1</v>
      </c>
      <c r="I827" s="17">
        <v>0</v>
      </c>
      <c r="J827" s="25">
        <f t="shared" si="51"/>
        <v>1</v>
      </c>
      <c r="K827" s="15">
        <v>4</v>
      </c>
      <c r="L827" s="17">
        <v>3</v>
      </c>
      <c r="M827" s="25">
        <f t="shared" si="50"/>
        <v>1</v>
      </c>
      <c r="N827" s="15">
        <v>83</v>
      </c>
      <c r="O827" s="17">
        <v>77</v>
      </c>
      <c r="P827" s="44">
        <f t="shared" si="52"/>
        <v>6</v>
      </c>
    </row>
    <row r="828" spans="1:16" ht="14.1" customHeight="1">
      <c r="A828" s="2">
        <v>390</v>
      </c>
      <c r="B828" s="2" t="str">
        <f>VLOOKUP(A828,Sheet2!$A$1:$B$114,2)</f>
        <v>Gaston Co</v>
      </c>
      <c r="C828" s="2">
        <v>16</v>
      </c>
      <c r="D828" s="2" t="str">
        <f>VLOOKUP(C828,Sheet1!$A$1:$B$18,2)</f>
        <v>Service Workers</v>
      </c>
      <c r="E828" s="15">
        <v>61</v>
      </c>
      <c r="F828" s="17">
        <v>54</v>
      </c>
      <c r="G828" s="25">
        <f t="shared" si="49"/>
        <v>7</v>
      </c>
      <c r="H828" s="15">
        <v>0</v>
      </c>
      <c r="I828" s="17">
        <v>0</v>
      </c>
      <c r="J828" s="25">
        <f t="shared" si="51"/>
        <v>0</v>
      </c>
      <c r="K828" s="15">
        <v>58</v>
      </c>
      <c r="L828" s="17">
        <v>56</v>
      </c>
      <c r="M828" s="25">
        <f t="shared" si="50"/>
        <v>2</v>
      </c>
      <c r="N828" s="15">
        <v>119</v>
      </c>
      <c r="O828" s="17">
        <v>110</v>
      </c>
      <c r="P828" s="44">
        <f t="shared" si="52"/>
        <v>9</v>
      </c>
    </row>
    <row r="829" spans="1:16" ht="14.1" customHeight="1">
      <c r="A829" s="2">
        <v>390</v>
      </c>
      <c r="B829" s="2" t="str">
        <f>VLOOKUP(A829,Sheet2!$A$1:$B$114,2)</f>
        <v>Gaston Co</v>
      </c>
      <c r="C829" s="2">
        <v>17</v>
      </c>
      <c r="D829" s="2" t="str">
        <f>VLOOKUP(C829,Sheet1!$A$1:$B$18,2)</f>
        <v>Skilled Crafts</v>
      </c>
      <c r="E829" s="15">
        <v>6</v>
      </c>
      <c r="F829" s="17">
        <v>7</v>
      </c>
      <c r="G829" s="25">
        <f t="shared" si="49"/>
        <v>-1</v>
      </c>
      <c r="H829" s="15">
        <v>0</v>
      </c>
      <c r="I829" s="17">
        <v>0</v>
      </c>
      <c r="J829" s="25">
        <f t="shared" si="51"/>
        <v>0</v>
      </c>
      <c r="K829" s="15">
        <v>7</v>
      </c>
      <c r="L829" s="17">
        <v>8</v>
      </c>
      <c r="M829" s="25">
        <f t="shared" si="50"/>
        <v>-1</v>
      </c>
      <c r="N829" s="15">
        <v>13</v>
      </c>
      <c r="O829" s="17">
        <v>15</v>
      </c>
      <c r="P829" s="44">
        <f t="shared" si="52"/>
        <v>-2</v>
      </c>
    </row>
    <row r="830" spans="1:16" ht="14.1" customHeight="1">
      <c r="A830" s="2">
        <v>390</v>
      </c>
      <c r="B830" s="2" t="str">
        <f>VLOOKUP(A830,Sheet2!$A$1:$B$114,2)</f>
        <v>Gaston Co</v>
      </c>
      <c r="C830" s="2">
        <v>18</v>
      </c>
      <c r="D830" s="2" t="str">
        <f>VLOOKUP(C830,Sheet1!$A$1:$B$18,2)</f>
        <v>Laborers Unskilled</v>
      </c>
      <c r="E830" s="15">
        <v>0</v>
      </c>
      <c r="F830" s="17">
        <v>0</v>
      </c>
      <c r="G830" s="25">
        <f t="shared" si="49"/>
        <v>0</v>
      </c>
      <c r="H830" s="15">
        <v>0</v>
      </c>
      <c r="I830" s="17">
        <v>0</v>
      </c>
      <c r="J830" s="25">
        <f t="shared" si="51"/>
        <v>0</v>
      </c>
      <c r="K830" s="15">
        <v>0</v>
      </c>
      <c r="L830" s="17">
        <v>0</v>
      </c>
      <c r="M830" s="25">
        <f t="shared" si="50"/>
        <v>0</v>
      </c>
      <c r="N830" s="15">
        <v>0</v>
      </c>
      <c r="O830" s="17">
        <v>0</v>
      </c>
      <c r="P830" s="44">
        <f t="shared" si="52"/>
        <v>0</v>
      </c>
    </row>
    <row r="831" spans="1:16" ht="14.1" customHeight="1">
      <c r="A831" s="2">
        <v>400</v>
      </c>
      <c r="B831" s="2" t="str">
        <f>VLOOKUP(A831,Sheet2!$A$1:$B$114,2)</f>
        <v>Gates Co</v>
      </c>
      <c r="C831" s="2">
        <v>1</v>
      </c>
      <c r="D831" s="2" t="str">
        <f>VLOOKUP(C831,Sheet1!$A$1:$B$18,2)</f>
        <v>Officials, Administrators, Managers</v>
      </c>
      <c r="E831" s="15">
        <v>8</v>
      </c>
      <c r="F831" s="17">
        <v>6</v>
      </c>
      <c r="G831" s="25">
        <f t="shared" ref="G831:G894" si="53">E831-F831</f>
        <v>2</v>
      </c>
      <c r="H831" s="15">
        <v>1</v>
      </c>
      <c r="I831" s="17">
        <v>1</v>
      </c>
      <c r="J831" s="25">
        <f t="shared" si="51"/>
        <v>0</v>
      </c>
      <c r="K831" s="15">
        <v>2</v>
      </c>
      <c r="L831" s="17">
        <v>3</v>
      </c>
      <c r="M831" s="25">
        <f t="shared" si="50"/>
        <v>-1</v>
      </c>
      <c r="N831" s="15">
        <v>11</v>
      </c>
      <c r="O831" s="17">
        <v>10</v>
      </c>
      <c r="P831" s="44">
        <f t="shared" si="52"/>
        <v>1</v>
      </c>
    </row>
    <row r="832" spans="1:16" ht="14.1" customHeight="1">
      <c r="A832" s="2">
        <v>400</v>
      </c>
      <c r="B832" s="2" t="str">
        <f>VLOOKUP(A832,Sheet2!$A$1:$B$114,2)</f>
        <v>Gates Co</v>
      </c>
      <c r="C832" s="2">
        <v>2</v>
      </c>
      <c r="D832" s="2" t="str">
        <f>VLOOKUP(C832,Sheet1!$A$1:$B$18,2)</f>
        <v>Principals</v>
      </c>
      <c r="E832" s="15">
        <v>4</v>
      </c>
      <c r="F832" s="17">
        <v>5</v>
      </c>
      <c r="G832" s="25">
        <f t="shared" si="53"/>
        <v>-1</v>
      </c>
      <c r="H832" s="15">
        <v>0</v>
      </c>
      <c r="I832" s="17">
        <v>0</v>
      </c>
      <c r="J832" s="25">
        <f t="shared" si="51"/>
        <v>0</v>
      </c>
      <c r="K832" s="15">
        <v>0</v>
      </c>
      <c r="L832" s="17">
        <v>0</v>
      </c>
      <c r="M832" s="25">
        <f t="shared" si="50"/>
        <v>0</v>
      </c>
      <c r="N832" s="15">
        <v>4</v>
      </c>
      <c r="O832" s="17">
        <v>5</v>
      </c>
      <c r="P832" s="44">
        <f t="shared" si="52"/>
        <v>-1</v>
      </c>
    </row>
    <row r="833" spans="1:16" ht="14.1" customHeight="1">
      <c r="A833" s="2">
        <v>400</v>
      </c>
      <c r="B833" s="2" t="str">
        <f>VLOOKUP(A833,Sheet2!$A$1:$B$114,2)</f>
        <v>Gates Co</v>
      </c>
      <c r="C833" s="2">
        <v>3</v>
      </c>
      <c r="D833" s="2" t="str">
        <f>VLOOKUP(C833,Sheet1!$A$1:$B$18,2)</f>
        <v>Assistant Principals, Teaching</v>
      </c>
      <c r="E833" s="15">
        <v>0</v>
      </c>
      <c r="F833" s="17">
        <v>0</v>
      </c>
      <c r="G833" s="25">
        <f t="shared" si="53"/>
        <v>0</v>
      </c>
      <c r="H833" s="15">
        <v>0</v>
      </c>
      <c r="I833" s="17">
        <v>0</v>
      </c>
      <c r="J833" s="25">
        <f t="shared" si="51"/>
        <v>0</v>
      </c>
      <c r="K833" s="15">
        <v>0</v>
      </c>
      <c r="L833" s="17">
        <v>0</v>
      </c>
      <c r="M833" s="25">
        <f t="shared" si="50"/>
        <v>0</v>
      </c>
      <c r="N833" s="15">
        <v>0</v>
      </c>
      <c r="O833" s="17">
        <v>0</v>
      </c>
      <c r="P833" s="44">
        <f t="shared" si="52"/>
        <v>0</v>
      </c>
    </row>
    <row r="834" spans="1:16" ht="14.1" customHeight="1">
      <c r="A834" s="2">
        <v>400</v>
      </c>
      <c r="B834" s="2" t="str">
        <f>VLOOKUP(A834,Sheet2!$A$1:$B$114,2)</f>
        <v>Gates Co</v>
      </c>
      <c r="C834" s="2">
        <v>4</v>
      </c>
      <c r="D834" s="2" t="str">
        <f>VLOOKUP(C834,Sheet1!$A$1:$B$18,2)</f>
        <v>Assistant Principals, Non-Teaching</v>
      </c>
      <c r="E834" s="15">
        <v>6</v>
      </c>
      <c r="F834" s="17">
        <v>7</v>
      </c>
      <c r="G834" s="25">
        <f t="shared" si="53"/>
        <v>-1</v>
      </c>
      <c r="H834" s="15">
        <v>0</v>
      </c>
      <c r="I834" s="17">
        <v>0</v>
      </c>
      <c r="J834" s="25">
        <f t="shared" si="51"/>
        <v>0</v>
      </c>
      <c r="K834" s="15">
        <v>0</v>
      </c>
      <c r="L834" s="17">
        <v>0</v>
      </c>
      <c r="M834" s="25">
        <f t="shared" si="50"/>
        <v>0</v>
      </c>
      <c r="N834" s="15">
        <v>6</v>
      </c>
      <c r="O834" s="17">
        <v>7</v>
      </c>
      <c r="P834" s="44">
        <f t="shared" si="52"/>
        <v>-1</v>
      </c>
    </row>
    <row r="835" spans="1:16" ht="14.1" customHeight="1">
      <c r="A835" s="2">
        <v>400</v>
      </c>
      <c r="B835" s="2" t="str">
        <f>VLOOKUP(A835,Sheet2!$A$1:$B$114,2)</f>
        <v>Gates Co</v>
      </c>
      <c r="C835" s="2">
        <v>5</v>
      </c>
      <c r="D835" s="2" t="str">
        <f>VLOOKUP(C835,Sheet1!$A$1:$B$18,2)</f>
        <v>Elementry Teachers</v>
      </c>
      <c r="E835" s="15">
        <v>116</v>
      </c>
      <c r="F835" s="17">
        <v>119</v>
      </c>
      <c r="G835" s="25">
        <f t="shared" si="53"/>
        <v>-3</v>
      </c>
      <c r="H835" s="15">
        <v>23</v>
      </c>
      <c r="I835" s="17">
        <v>29</v>
      </c>
      <c r="J835" s="25">
        <f t="shared" si="51"/>
        <v>-6</v>
      </c>
      <c r="K835" s="15">
        <v>0</v>
      </c>
      <c r="L835" s="17">
        <v>0</v>
      </c>
      <c r="M835" s="25">
        <f t="shared" ref="M835:M898" si="54">K835-L835</f>
        <v>0</v>
      </c>
      <c r="N835" s="15">
        <v>139</v>
      </c>
      <c r="O835" s="17">
        <v>148</v>
      </c>
      <c r="P835" s="44">
        <f t="shared" si="52"/>
        <v>-9</v>
      </c>
    </row>
    <row r="836" spans="1:16" ht="14.1" customHeight="1">
      <c r="A836" s="2">
        <v>400</v>
      </c>
      <c r="B836" s="2" t="str">
        <f>VLOOKUP(A836,Sheet2!$A$1:$B$114,2)</f>
        <v>Gates Co</v>
      </c>
      <c r="C836" s="2">
        <v>6</v>
      </c>
      <c r="D836" s="2" t="str">
        <f>VLOOKUP(C836,Sheet1!$A$1:$B$18,2)</f>
        <v>Secondary Teachers</v>
      </c>
      <c r="E836" s="15">
        <v>59</v>
      </c>
      <c r="F836" s="17">
        <v>64</v>
      </c>
      <c r="G836" s="25">
        <f t="shared" si="53"/>
        <v>-5</v>
      </c>
      <c r="H836" s="15">
        <v>5</v>
      </c>
      <c r="I836" s="17">
        <v>2</v>
      </c>
      <c r="J836" s="25">
        <f t="shared" ref="J836:J899" si="55">H836-I836</f>
        <v>3</v>
      </c>
      <c r="K836" s="15">
        <v>0</v>
      </c>
      <c r="L836" s="17">
        <v>0</v>
      </c>
      <c r="M836" s="25">
        <f t="shared" si="54"/>
        <v>0</v>
      </c>
      <c r="N836" s="15">
        <v>64</v>
      </c>
      <c r="O836" s="17">
        <v>66</v>
      </c>
      <c r="P836" s="44">
        <f t="shared" ref="P836:P899" si="56">N836-O836</f>
        <v>-2</v>
      </c>
    </row>
    <row r="837" spans="1:16" ht="14.1" customHeight="1">
      <c r="A837" s="2">
        <v>400</v>
      </c>
      <c r="B837" s="2" t="str">
        <f>VLOOKUP(A837,Sheet2!$A$1:$B$114,2)</f>
        <v>Gates Co</v>
      </c>
      <c r="C837" s="2">
        <v>7</v>
      </c>
      <c r="D837" s="2" t="str">
        <f>VLOOKUP(C837,Sheet1!$A$1:$B$18,2)</f>
        <v>Other Teachers</v>
      </c>
      <c r="E837" s="15">
        <v>7</v>
      </c>
      <c r="F837" s="17">
        <v>9</v>
      </c>
      <c r="G837" s="25">
        <f t="shared" si="53"/>
        <v>-2</v>
      </c>
      <c r="H837" s="15">
        <v>3</v>
      </c>
      <c r="I837" s="17">
        <v>3</v>
      </c>
      <c r="J837" s="25">
        <f t="shared" si="55"/>
        <v>0</v>
      </c>
      <c r="K837" s="15">
        <v>8</v>
      </c>
      <c r="L837" s="17">
        <v>7</v>
      </c>
      <c r="M837" s="25">
        <f t="shared" si="54"/>
        <v>1</v>
      </c>
      <c r="N837" s="15">
        <v>18</v>
      </c>
      <c r="O837" s="17">
        <v>19</v>
      </c>
      <c r="P837" s="44">
        <f t="shared" si="56"/>
        <v>-1</v>
      </c>
    </row>
    <row r="838" spans="1:16" ht="14.1" customHeight="1">
      <c r="A838" s="2">
        <v>400</v>
      </c>
      <c r="B838" s="2" t="str">
        <f>VLOOKUP(A838,Sheet2!$A$1:$B$114,2)</f>
        <v>Gates Co</v>
      </c>
      <c r="C838" s="2">
        <v>8</v>
      </c>
      <c r="D838" s="2" t="str">
        <f>VLOOKUP(C838,Sheet1!$A$1:$B$18,2)</f>
        <v>Guidence Personnel</v>
      </c>
      <c r="E838" s="15">
        <v>8</v>
      </c>
      <c r="F838" s="17">
        <v>9</v>
      </c>
      <c r="G838" s="25">
        <f t="shared" si="53"/>
        <v>-1</v>
      </c>
      <c r="H838" s="15">
        <v>0</v>
      </c>
      <c r="I838" s="17">
        <v>0</v>
      </c>
      <c r="J838" s="25">
        <f t="shared" si="55"/>
        <v>0</v>
      </c>
      <c r="K838" s="15">
        <v>0</v>
      </c>
      <c r="L838" s="17">
        <v>0</v>
      </c>
      <c r="M838" s="25">
        <f t="shared" si="54"/>
        <v>0</v>
      </c>
      <c r="N838" s="15">
        <v>8</v>
      </c>
      <c r="O838" s="17">
        <v>9</v>
      </c>
      <c r="P838" s="44">
        <f t="shared" si="56"/>
        <v>-1</v>
      </c>
    </row>
    <row r="839" spans="1:16" ht="14.1" customHeight="1">
      <c r="A839" s="2">
        <v>400</v>
      </c>
      <c r="B839" s="2" t="str">
        <f>VLOOKUP(A839,Sheet2!$A$1:$B$114,2)</f>
        <v>Gates Co</v>
      </c>
      <c r="C839" s="2">
        <v>9</v>
      </c>
      <c r="D839" s="2" t="str">
        <f>VLOOKUP(C839,Sheet1!$A$1:$B$18,2)</f>
        <v>Psychology Personnel</v>
      </c>
      <c r="E839" s="15">
        <v>0</v>
      </c>
      <c r="F839" s="17">
        <v>1</v>
      </c>
      <c r="G839" s="25">
        <f t="shared" si="53"/>
        <v>-1</v>
      </c>
      <c r="H839" s="15">
        <v>0</v>
      </c>
      <c r="I839" s="17">
        <v>0</v>
      </c>
      <c r="J839" s="25">
        <f t="shared" si="55"/>
        <v>0</v>
      </c>
      <c r="K839" s="15">
        <v>0</v>
      </c>
      <c r="L839" s="17">
        <v>0</v>
      </c>
      <c r="M839" s="25">
        <f t="shared" si="54"/>
        <v>0</v>
      </c>
      <c r="N839" s="15">
        <v>0</v>
      </c>
      <c r="O839" s="17">
        <v>1</v>
      </c>
      <c r="P839" s="44">
        <f t="shared" si="56"/>
        <v>-1</v>
      </c>
    </row>
    <row r="840" spans="1:16" ht="14.1" customHeight="1">
      <c r="A840" s="2">
        <v>400</v>
      </c>
      <c r="B840" s="2" t="str">
        <f>VLOOKUP(A840,Sheet2!$A$1:$B$114,2)</f>
        <v>Gates Co</v>
      </c>
      <c r="C840" s="2">
        <v>10</v>
      </c>
      <c r="D840" s="2" t="str">
        <f>VLOOKUP(C840,Sheet1!$A$1:$B$18,2)</f>
        <v>Media Cordinators and Audio Visual</v>
      </c>
      <c r="E840" s="15">
        <v>4</v>
      </c>
      <c r="F840" s="17">
        <v>4</v>
      </c>
      <c r="G840" s="25">
        <f t="shared" si="53"/>
        <v>0</v>
      </c>
      <c r="H840" s="15">
        <v>0</v>
      </c>
      <c r="I840" s="17">
        <v>0</v>
      </c>
      <c r="J840" s="25">
        <f t="shared" si="55"/>
        <v>0</v>
      </c>
      <c r="K840" s="15">
        <v>0</v>
      </c>
      <c r="L840" s="17">
        <v>0</v>
      </c>
      <c r="M840" s="25">
        <f t="shared" si="54"/>
        <v>0</v>
      </c>
      <c r="N840" s="15">
        <v>4</v>
      </c>
      <c r="O840" s="17">
        <v>4</v>
      </c>
      <c r="P840" s="44">
        <f t="shared" si="56"/>
        <v>0</v>
      </c>
    </row>
    <row r="841" spans="1:16" ht="14.1" customHeight="1">
      <c r="A841" s="2">
        <v>400</v>
      </c>
      <c r="B841" s="2" t="str">
        <f>VLOOKUP(A841,Sheet2!$A$1:$B$114,2)</f>
        <v>Gates Co</v>
      </c>
      <c r="C841" s="2">
        <v>11</v>
      </c>
      <c r="D841" s="2" t="str">
        <f>VLOOKUP(C841,Sheet1!$A$1:$B$18,2)</f>
        <v>Consultants and Supervisors of Instructions</v>
      </c>
      <c r="E841" s="15">
        <v>0</v>
      </c>
      <c r="F841" s="17">
        <v>0</v>
      </c>
      <c r="G841" s="25">
        <f t="shared" si="53"/>
        <v>0</v>
      </c>
      <c r="H841" s="15">
        <v>0</v>
      </c>
      <c r="I841" s="17">
        <v>0</v>
      </c>
      <c r="J841" s="25">
        <f t="shared" si="55"/>
        <v>0</v>
      </c>
      <c r="K841" s="15">
        <v>0</v>
      </c>
      <c r="L841" s="17">
        <v>0</v>
      </c>
      <c r="M841" s="25">
        <f t="shared" si="54"/>
        <v>0</v>
      </c>
      <c r="N841" s="15">
        <v>0</v>
      </c>
      <c r="O841" s="17">
        <v>0</v>
      </c>
      <c r="P841" s="44">
        <f t="shared" si="56"/>
        <v>0</v>
      </c>
    </row>
    <row r="842" spans="1:16" ht="14.1" customHeight="1">
      <c r="A842" s="2">
        <v>400</v>
      </c>
      <c r="B842" s="2" t="str">
        <f>VLOOKUP(A842,Sheet2!$A$1:$B$114,2)</f>
        <v>Gates Co</v>
      </c>
      <c r="C842" s="2">
        <v>12</v>
      </c>
      <c r="D842" s="2" t="str">
        <f>VLOOKUP(C842,Sheet1!$A$1:$B$18,2)</f>
        <v>Other Professional Staff</v>
      </c>
      <c r="E842" s="15">
        <v>12</v>
      </c>
      <c r="F842" s="17">
        <v>11</v>
      </c>
      <c r="G842" s="25">
        <f t="shared" si="53"/>
        <v>1</v>
      </c>
      <c r="H842" s="15">
        <v>1</v>
      </c>
      <c r="I842" s="17">
        <v>5</v>
      </c>
      <c r="J842" s="25">
        <f t="shared" si="55"/>
        <v>-4</v>
      </c>
      <c r="K842" s="15">
        <v>2</v>
      </c>
      <c r="L842" s="17">
        <v>3</v>
      </c>
      <c r="M842" s="25">
        <f t="shared" si="54"/>
        <v>-1</v>
      </c>
      <c r="N842" s="15">
        <v>15</v>
      </c>
      <c r="O842" s="17">
        <v>19</v>
      </c>
      <c r="P842" s="44">
        <f t="shared" si="56"/>
        <v>-4</v>
      </c>
    </row>
    <row r="843" spans="1:16" ht="14.1" customHeight="1">
      <c r="A843" s="2">
        <v>400</v>
      </c>
      <c r="B843" s="2" t="str">
        <f>VLOOKUP(A843,Sheet2!$A$1:$B$114,2)</f>
        <v>Gates Co</v>
      </c>
      <c r="C843" s="2">
        <v>13</v>
      </c>
      <c r="D843" s="2" t="str">
        <f>VLOOKUP(C843,Sheet1!$A$1:$B$18,2)</f>
        <v>Teacher Assistants</v>
      </c>
      <c r="E843" s="15">
        <v>53</v>
      </c>
      <c r="F843" s="17">
        <v>58</v>
      </c>
      <c r="G843" s="25">
        <f t="shared" si="53"/>
        <v>-5</v>
      </c>
      <c r="H843" s="15">
        <v>10</v>
      </c>
      <c r="I843" s="17">
        <v>12</v>
      </c>
      <c r="J843" s="25">
        <f t="shared" si="55"/>
        <v>-2</v>
      </c>
      <c r="K843" s="15">
        <v>6</v>
      </c>
      <c r="L843" s="17">
        <v>6</v>
      </c>
      <c r="M843" s="25">
        <f t="shared" si="54"/>
        <v>0</v>
      </c>
      <c r="N843" s="15">
        <v>69</v>
      </c>
      <c r="O843" s="17">
        <v>76</v>
      </c>
      <c r="P843" s="44">
        <f t="shared" si="56"/>
        <v>-7</v>
      </c>
    </row>
    <row r="844" spans="1:16" ht="14.1" customHeight="1">
      <c r="A844" s="2">
        <v>400</v>
      </c>
      <c r="B844" s="2" t="str">
        <f>VLOOKUP(A844,Sheet2!$A$1:$B$114,2)</f>
        <v>Gates Co</v>
      </c>
      <c r="C844" s="2">
        <v>14</v>
      </c>
      <c r="D844" s="2" t="str">
        <f>VLOOKUP(C844,Sheet1!$A$1:$B$18,2)</f>
        <v>Technicians</v>
      </c>
      <c r="E844" s="15">
        <v>1</v>
      </c>
      <c r="F844" s="17">
        <v>1</v>
      </c>
      <c r="G844" s="25">
        <f t="shared" si="53"/>
        <v>0</v>
      </c>
      <c r="H844" s="15">
        <v>0</v>
      </c>
      <c r="I844" s="17">
        <v>0</v>
      </c>
      <c r="J844" s="25">
        <f t="shared" si="55"/>
        <v>0</v>
      </c>
      <c r="K844" s="15">
        <v>2</v>
      </c>
      <c r="L844" s="17">
        <v>2</v>
      </c>
      <c r="M844" s="25">
        <f t="shared" si="54"/>
        <v>0</v>
      </c>
      <c r="N844" s="15">
        <v>3</v>
      </c>
      <c r="O844" s="17">
        <v>3</v>
      </c>
      <c r="P844" s="44">
        <f t="shared" si="56"/>
        <v>0</v>
      </c>
    </row>
    <row r="845" spans="1:16" ht="14.1" customHeight="1">
      <c r="A845" s="2">
        <v>400</v>
      </c>
      <c r="B845" s="2" t="str">
        <f>VLOOKUP(A845,Sheet2!$A$1:$B$114,2)</f>
        <v>Gates Co</v>
      </c>
      <c r="C845" s="2">
        <v>15</v>
      </c>
      <c r="D845" s="2" t="str">
        <f>VLOOKUP(C845,Sheet1!$A$1:$B$18,2)</f>
        <v>Clerks/Secretaries</v>
      </c>
      <c r="E845" s="15">
        <v>27</v>
      </c>
      <c r="F845" s="17">
        <v>16</v>
      </c>
      <c r="G845" s="25">
        <f t="shared" si="53"/>
        <v>11</v>
      </c>
      <c r="H845" s="15">
        <v>1</v>
      </c>
      <c r="I845" s="17">
        <v>13</v>
      </c>
      <c r="J845" s="25">
        <f t="shared" si="55"/>
        <v>-12</v>
      </c>
      <c r="K845" s="15">
        <v>3</v>
      </c>
      <c r="L845" s="17">
        <v>2</v>
      </c>
      <c r="M845" s="25">
        <f t="shared" si="54"/>
        <v>1</v>
      </c>
      <c r="N845" s="15">
        <v>31</v>
      </c>
      <c r="O845" s="17">
        <v>31</v>
      </c>
      <c r="P845" s="44">
        <f t="shared" si="56"/>
        <v>0</v>
      </c>
    </row>
    <row r="846" spans="1:16" ht="14.1" customHeight="1">
      <c r="A846" s="2">
        <v>400</v>
      </c>
      <c r="B846" s="2" t="str">
        <f>VLOOKUP(A846,Sheet2!$A$1:$B$114,2)</f>
        <v>Gates Co</v>
      </c>
      <c r="C846" s="2">
        <v>16</v>
      </c>
      <c r="D846" s="2" t="str">
        <f>VLOOKUP(C846,Sheet1!$A$1:$B$18,2)</f>
        <v>Service Workers</v>
      </c>
      <c r="E846" s="15">
        <v>22</v>
      </c>
      <c r="F846" s="17">
        <v>15</v>
      </c>
      <c r="G846" s="25">
        <f t="shared" si="53"/>
        <v>7</v>
      </c>
      <c r="H846" s="15">
        <v>0</v>
      </c>
      <c r="I846" s="17">
        <v>8</v>
      </c>
      <c r="J846" s="25">
        <f t="shared" si="55"/>
        <v>-8</v>
      </c>
      <c r="K846" s="15">
        <v>23</v>
      </c>
      <c r="L846" s="17">
        <v>23</v>
      </c>
      <c r="M846" s="25">
        <f t="shared" si="54"/>
        <v>0</v>
      </c>
      <c r="N846" s="15">
        <v>45</v>
      </c>
      <c r="O846" s="17">
        <v>46</v>
      </c>
      <c r="P846" s="44">
        <f t="shared" si="56"/>
        <v>-1</v>
      </c>
    </row>
    <row r="847" spans="1:16" ht="14.1" customHeight="1">
      <c r="A847" s="2">
        <v>400</v>
      </c>
      <c r="B847" s="2" t="str">
        <f>VLOOKUP(A847,Sheet2!$A$1:$B$114,2)</f>
        <v>Gates Co</v>
      </c>
      <c r="C847" s="2">
        <v>17</v>
      </c>
      <c r="D847" s="2" t="str">
        <f>VLOOKUP(C847,Sheet1!$A$1:$B$18,2)</f>
        <v>Skilled Crafts</v>
      </c>
      <c r="E847" s="15">
        <v>4</v>
      </c>
      <c r="F847" s="17">
        <v>4</v>
      </c>
      <c r="G847" s="25">
        <f t="shared" si="53"/>
        <v>0</v>
      </c>
      <c r="H847" s="15">
        <v>0</v>
      </c>
      <c r="I847" s="17">
        <v>0</v>
      </c>
      <c r="J847" s="25">
        <f t="shared" si="55"/>
        <v>0</v>
      </c>
      <c r="K847" s="15">
        <v>5</v>
      </c>
      <c r="L847" s="17">
        <v>5</v>
      </c>
      <c r="M847" s="25">
        <f t="shared" si="54"/>
        <v>0</v>
      </c>
      <c r="N847" s="15">
        <v>9</v>
      </c>
      <c r="O847" s="17">
        <v>9</v>
      </c>
      <c r="P847" s="44">
        <f t="shared" si="56"/>
        <v>0</v>
      </c>
    </row>
    <row r="848" spans="1:16" ht="14.1" customHeight="1">
      <c r="A848" s="2">
        <v>400</v>
      </c>
      <c r="B848" s="2" t="str">
        <f>VLOOKUP(A848,Sheet2!$A$1:$B$114,2)</f>
        <v>Gates Co</v>
      </c>
      <c r="C848" s="2">
        <v>18</v>
      </c>
      <c r="D848" s="2" t="str">
        <f>VLOOKUP(C848,Sheet1!$A$1:$B$18,2)</f>
        <v>Laborers Unskilled</v>
      </c>
      <c r="E848" s="15">
        <v>0</v>
      </c>
      <c r="F848" s="17">
        <v>0</v>
      </c>
      <c r="G848" s="25">
        <f t="shared" si="53"/>
        <v>0</v>
      </c>
      <c r="H848" s="15">
        <v>0</v>
      </c>
      <c r="I848" s="17">
        <v>0</v>
      </c>
      <c r="J848" s="25">
        <f t="shared" si="55"/>
        <v>0</v>
      </c>
      <c r="K848" s="15">
        <v>0</v>
      </c>
      <c r="L848" s="17">
        <v>0</v>
      </c>
      <c r="M848" s="25">
        <f t="shared" si="54"/>
        <v>0</v>
      </c>
      <c r="N848" s="15">
        <v>0</v>
      </c>
      <c r="O848" s="17">
        <v>0</v>
      </c>
      <c r="P848" s="44">
        <f t="shared" si="56"/>
        <v>0</v>
      </c>
    </row>
    <row r="849" spans="1:16" ht="14.1" customHeight="1">
      <c r="A849" s="2">
        <v>410</v>
      </c>
      <c r="B849" s="2" t="str">
        <f>VLOOKUP(A849,Sheet2!$A$1:$B$114,2)</f>
        <v>Graham Co</v>
      </c>
      <c r="C849" s="2">
        <v>1</v>
      </c>
      <c r="D849" s="2" t="str">
        <f>VLOOKUP(C849,Sheet1!$A$1:$B$18,2)</f>
        <v>Officials, Administrators, Managers</v>
      </c>
      <c r="E849" s="15">
        <v>25</v>
      </c>
      <c r="F849" s="17">
        <v>31</v>
      </c>
      <c r="G849" s="25">
        <f t="shared" si="53"/>
        <v>-6</v>
      </c>
      <c r="H849" s="15">
        <v>5</v>
      </c>
      <c r="I849" s="17">
        <v>6</v>
      </c>
      <c r="J849" s="25">
        <f t="shared" si="55"/>
        <v>-1</v>
      </c>
      <c r="K849" s="15">
        <v>35</v>
      </c>
      <c r="L849" s="17">
        <v>26</v>
      </c>
      <c r="M849" s="25">
        <f t="shared" si="54"/>
        <v>9</v>
      </c>
      <c r="N849" s="15">
        <v>65</v>
      </c>
      <c r="O849" s="17">
        <v>63</v>
      </c>
      <c r="P849" s="44">
        <f t="shared" si="56"/>
        <v>2</v>
      </c>
    </row>
    <row r="850" spans="1:16" ht="14.1" customHeight="1">
      <c r="A850" s="2">
        <v>410</v>
      </c>
      <c r="B850" s="2" t="str">
        <f>VLOOKUP(A850,Sheet2!$A$1:$B$114,2)</f>
        <v>Graham Co</v>
      </c>
      <c r="C850" s="2">
        <v>2</v>
      </c>
      <c r="D850" s="2" t="str">
        <f>VLOOKUP(C850,Sheet1!$A$1:$B$18,2)</f>
        <v>Principals</v>
      </c>
      <c r="E850" s="15">
        <v>120</v>
      </c>
      <c r="F850" s="17">
        <v>120</v>
      </c>
      <c r="G850" s="25">
        <f t="shared" si="53"/>
        <v>0</v>
      </c>
      <c r="H850" s="15">
        <v>1</v>
      </c>
      <c r="I850" s="17">
        <v>0</v>
      </c>
      <c r="J850" s="25">
        <f t="shared" si="55"/>
        <v>1</v>
      </c>
      <c r="K850" s="15">
        <v>0</v>
      </c>
      <c r="L850" s="17">
        <v>0</v>
      </c>
      <c r="M850" s="25">
        <f t="shared" si="54"/>
        <v>0</v>
      </c>
      <c r="N850" s="15">
        <v>121</v>
      </c>
      <c r="O850" s="17">
        <v>120</v>
      </c>
      <c r="P850" s="44">
        <f t="shared" si="56"/>
        <v>1</v>
      </c>
    </row>
    <row r="851" spans="1:16" ht="14.1" customHeight="1">
      <c r="A851" s="2">
        <v>410</v>
      </c>
      <c r="B851" s="2" t="str">
        <f>VLOOKUP(A851,Sheet2!$A$1:$B$114,2)</f>
        <v>Graham Co</v>
      </c>
      <c r="C851" s="2">
        <v>3</v>
      </c>
      <c r="D851" s="2" t="str">
        <f>VLOOKUP(C851,Sheet1!$A$1:$B$18,2)</f>
        <v>Assistant Principals, Teaching</v>
      </c>
      <c r="E851" s="15">
        <v>0</v>
      </c>
      <c r="F851" s="17">
        <v>0</v>
      </c>
      <c r="G851" s="25">
        <f t="shared" si="53"/>
        <v>0</v>
      </c>
      <c r="H851" s="15">
        <v>0</v>
      </c>
      <c r="I851" s="17">
        <v>0</v>
      </c>
      <c r="J851" s="25">
        <f t="shared" si="55"/>
        <v>0</v>
      </c>
      <c r="K851" s="15">
        <v>0</v>
      </c>
      <c r="L851" s="17">
        <v>0</v>
      </c>
      <c r="M851" s="25">
        <f t="shared" si="54"/>
        <v>0</v>
      </c>
      <c r="N851" s="15">
        <v>0</v>
      </c>
      <c r="O851" s="17">
        <v>0</v>
      </c>
      <c r="P851" s="44">
        <f t="shared" si="56"/>
        <v>0</v>
      </c>
    </row>
    <row r="852" spans="1:16" ht="14.1" customHeight="1">
      <c r="A852" s="2">
        <v>410</v>
      </c>
      <c r="B852" s="2" t="str">
        <f>VLOOKUP(A852,Sheet2!$A$1:$B$114,2)</f>
        <v>Graham Co</v>
      </c>
      <c r="C852" s="2">
        <v>4</v>
      </c>
      <c r="D852" s="2" t="str">
        <f>VLOOKUP(C852,Sheet1!$A$1:$B$18,2)</f>
        <v>Assistant Principals, Non-Teaching</v>
      </c>
      <c r="E852" s="15">
        <v>89</v>
      </c>
      <c r="F852" s="17">
        <v>93</v>
      </c>
      <c r="G852" s="25">
        <f t="shared" si="53"/>
        <v>-4</v>
      </c>
      <c r="H852" s="15">
        <v>0</v>
      </c>
      <c r="I852" s="17">
        <v>0</v>
      </c>
      <c r="J852" s="25">
        <f t="shared" si="55"/>
        <v>0</v>
      </c>
      <c r="K852" s="15">
        <v>32</v>
      </c>
      <c r="L852" s="17">
        <v>25</v>
      </c>
      <c r="M852" s="25">
        <f t="shared" si="54"/>
        <v>7</v>
      </c>
      <c r="N852" s="15">
        <v>121</v>
      </c>
      <c r="O852" s="17">
        <v>118</v>
      </c>
      <c r="P852" s="44">
        <f t="shared" si="56"/>
        <v>3</v>
      </c>
    </row>
    <row r="853" spans="1:16" ht="14.1" customHeight="1">
      <c r="A853" s="2">
        <v>410</v>
      </c>
      <c r="B853" s="2" t="str">
        <f>VLOOKUP(A853,Sheet2!$A$1:$B$114,2)</f>
        <v>Graham Co</v>
      </c>
      <c r="C853" s="2">
        <v>5</v>
      </c>
      <c r="D853" s="2" t="str">
        <f>VLOOKUP(C853,Sheet1!$A$1:$B$18,2)</f>
        <v>Elementry Teachers</v>
      </c>
      <c r="E853" s="15">
        <v>2200</v>
      </c>
      <c r="F853" s="17">
        <v>2275</v>
      </c>
      <c r="G853" s="25">
        <f t="shared" si="53"/>
        <v>-75</v>
      </c>
      <c r="H853" s="15">
        <v>235</v>
      </c>
      <c r="I853" s="17">
        <v>112</v>
      </c>
      <c r="J853" s="25">
        <f t="shared" si="55"/>
        <v>123</v>
      </c>
      <c r="K853" s="15">
        <v>135</v>
      </c>
      <c r="L853" s="17">
        <v>161</v>
      </c>
      <c r="M853" s="25">
        <f t="shared" si="54"/>
        <v>-26</v>
      </c>
      <c r="N853" s="15">
        <v>2570</v>
      </c>
      <c r="O853" s="17">
        <v>2548</v>
      </c>
      <c r="P853" s="44">
        <f t="shared" si="56"/>
        <v>22</v>
      </c>
    </row>
    <row r="854" spans="1:16" ht="14.1" customHeight="1">
      <c r="A854" s="2">
        <v>410</v>
      </c>
      <c r="B854" s="2" t="str">
        <f>VLOOKUP(A854,Sheet2!$A$1:$B$114,2)</f>
        <v>Graham Co</v>
      </c>
      <c r="C854" s="2">
        <v>6</v>
      </c>
      <c r="D854" s="2" t="str">
        <f>VLOOKUP(C854,Sheet1!$A$1:$B$18,2)</f>
        <v>Secondary Teachers</v>
      </c>
      <c r="E854" s="15">
        <v>948</v>
      </c>
      <c r="F854" s="17">
        <v>1003</v>
      </c>
      <c r="G854" s="25">
        <f t="shared" si="53"/>
        <v>-55</v>
      </c>
      <c r="H854" s="15">
        <v>123</v>
      </c>
      <c r="I854" s="17">
        <v>26</v>
      </c>
      <c r="J854" s="25">
        <f t="shared" si="55"/>
        <v>97</v>
      </c>
      <c r="K854" s="15">
        <v>67</v>
      </c>
      <c r="L854" s="17">
        <v>90</v>
      </c>
      <c r="M854" s="25">
        <f t="shared" si="54"/>
        <v>-23</v>
      </c>
      <c r="N854" s="15">
        <v>1138</v>
      </c>
      <c r="O854" s="17">
        <v>1119</v>
      </c>
      <c r="P854" s="44">
        <f t="shared" si="56"/>
        <v>19</v>
      </c>
    </row>
    <row r="855" spans="1:16" ht="14.1" customHeight="1">
      <c r="A855" s="2">
        <v>410</v>
      </c>
      <c r="B855" s="2" t="str">
        <f>VLOOKUP(A855,Sheet2!$A$1:$B$114,2)</f>
        <v>Graham Co</v>
      </c>
      <c r="C855" s="2">
        <v>7</v>
      </c>
      <c r="D855" s="2" t="str">
        <f>VLOOKUP(C855,Sheet1!$A$1:$B$18,2)</f>
        <v>Other Teachers</v>
      </c>
      <c r="E855" s="15">
        <v>975</v>
      </c>
      <c r="F855" s="17">
        <v>930</v>
      </c>
      <c r="G855" s="25">
        <f t="shared" si="53"/>
        <v>45</v>
      </c>
      <c r="H855" s="15">
        <v>225</v>
      </c>
      <c r="I855" s="17">
        <v>276</v>
      </c>
      <c r="J855" s="25">
        <f t="shared" si="55"/>
        <v>-51</v>
      </c>
      <c r="K855" s="15">
        <v>35</v>
      </c>
      <c r="L855" s="17">
        <v>47</v>
      </c>
      <c r="M855" s="25">
        <f t="shared" si="54"/>
        <v>-12</v>
      </c>
      <c r="N855" s="15">
        <v>1235</v>
      </c>
      <c r="O855" s="17">
        <v>1253</v>
      </c>
      <c r="P855" s="44">
        <f t="shared" si="56"/>
        <v>-18</v>
      </c>
    </row>
    <row r="856" spans="1:16" ht="17.100000000000001" customHeight="1">
      <c r="A856" s="2">
        <v>410</v>
      </c>
      <c r="B856" s="2" t="str">
        <f>VLOOKUP(A856,Sheet2!$A$1:$B$114,2)</f>
        <v>Graham Co</v>
      </c>
      <c r="C856" s="2">
        <v>8</v>
      </c>
      <c r="D856" s="2" t="str">
        <f>VLOOKUP(C856,Sheet1!$A$1:$B$18,2)</f>
        <v>Guidence Personnel</v>
      </c>
      <c r="E856" s="15">
        <v>174</v>
      </c>
      <c r="F856" s="17">
        <v>163</v>
      </c>
      <c r="G856" s="25">
        <f t="shared" si="53"/>
        <v>11</v>
      </c>
      <c r="H856" s="15">
        <v>2</v>
      </c>
      <c r="I856" s="17">
        <v>4</v>
      </c>
      <c r="J856" s="25">
        <f t="shared" si="55"/>
        <v>-2</v>
      </c>
      <c r="K856" s="15">
        <v>30</v>
      </c>
      <c r="L856" s="17">
        <v>34</v>
      </c>
      <c r="M856" s="25">
        <f t="shared" si="54"/>
        <v>-4</v>
      </c>
      <c r="N856" s="15">
        <v>206</v>
      </c>
      <c r="O856" s="17">
        <v>201</v>
      </c>
      <c r="P856" s="44">
        <f t="shared" si="56"/>
        <v>5</v>
      </c>
    </row>
    <row r="857" spans="1:16" ht="17.100000000000001" customHeight="1">
      <c r="A857" s="2">
        <v>410</v>
      </c>
      <c r="B857" s="2" t="str">
        <f>VLOOKUP(A857,Sheet2!$A$1:$B$114,2)</f>
        <v>Graham Co</v>
      </c>
      <c r="C857" s="2">
        <v>9</v>
      </c>
      <c r="D857" s="2" t="str">
        <f>VLOOKUP(C857,Sheet1!$A$1:$B$18,2)</f>
        <v>Psychology Personnel</v>
      </c>
      <c r="E857" s="15">
        <v>41</v>
      </c>
      <c r="F857" s="17">
        <v>39</v>
      </c>
      <c r="G857" s="25">
        <f t="shared" si="53"/>
        <v>2</v>
      </c>
      <c r="H857" s="15">
        <v>2</v>
      </c>
      <c r="I857" s="17">
        <v>3</v>
      </c>
      <c r="J857" s="25">
        <f t="shared" si="55"/>
        <v>-1</v>
      </c>
      <c r="K857" s="15">
        <v>1</v>
      </c>
      <c r="L857" s="17">
        <v>1</v>
      </c>
      <c r="M857" s="25">
        <f t="shared" si="54"/>
        <v>0</v>
      </c>
      <c r="N857" s="15">
        <v>44</v>
      </c>
      <c r="O857" s="17">
        <v>43</v>
      </c>
      <c r="P857" s="44">
        <f t="shared" si="56"/>
        <v>1</v>
      </c>
    </row>
    <row r="858" spans="1:16" ht="14.1" customHeight="1">
      <c r="A858" s="2">
        <v>410</v>
      </c>
      <c r="B858" s="2" t="str">
        <f>VLOOKUP(A858,Sheet2!$A$1:$B$114,2)</f>
        <v>Graham Co</v>
      </c>
      <c r="C858" s="2">
        <v>10</v>
      </c>
      <c r="D858" s="2" t="str">
        <f>VLOOKUP(C858,Sheet1!$A$1:$B$18,2)</f>
        <v>Media Cordinators and Audio Visual</v>
      </c>
      <c r="E858" s="15">
        <v>104</v>
      </c>
      <c r="F858" s="17">
        <v>107</v>
      </c>
      <c r="G858" s="25">
        <f t="shared" si="53"/>
        <v>-3</v>
      </c>
      <c r="H858" s="15">
        <v>0</v>
      </c>
      <c r="I858" s="17">
        <v>0</v>
      </c>
      <c r="J858" s="25">
        <f t="shared" si="55"/>
        <v>0</v>
      </c>
      <c r="K858" s="15">
        <v>10</v>
      </c>
      <c r="L858" s="17">
        <v>9</v>
      </c>
      <c r="M858" s="25">
        <f t="shared" si="54"/>
        <v>1</v>
      </c>
      <c r="N858" s="15">
        <v>114</v>
      </c>
      <c r="O858" s="17">
        <v>116</v>
      </c>
      <c r="P858" s="44">
        <f t="shared" si="56"/>
        <v>-2</v>
      </c>
    </row>
    <row r="859" spans="1:16" ht="14.1" customHeight="1">
      <c r="A859" s="2">
        <v>410</v>
      </c>
      <c r="B859" s="2" t="str">
        <f>VLOOKUP(A859,Sheet2!$A$1:$B$114,2)</f>
        <v>Graham Co</v>
      </c>
      <c r="C859" s="2">
        <v>11</v>
      </c>
      <c r="D859" s="2" t="str">
        <f>VLOOKUP(C859,Sheet1!$A$1:$B$18,2)</f>
        <v>Consultants and Supervisors of Instructions</v>
      </c>
      <c r="E859" s="15">
        <v>3</v>
      </c>
      <c r="F859" s="17">
        <v>4</v>
      </c>
      <c r="G859" s="25">
        <f t="shared" si="53"/>
        <v>-1</v>
      </c>
      <c r="H859" s="15">
        <v>30</v>
      </c>
      <c r="I859" s="17">
        <v>27</v>
      </c>
      <c r="J859" s="25">
        <f t="shared" si="55"/>
        <v>3</v>
      </c>
      <c r="K859" s="15">
        <v>3</v>
      </c>
      <c r="L859" s="17">
        <v>1</v>
      </c>
      <c r="M859" s="25">
        <f t="shared" si="54"/>
        <v>2</v>
      </c>
      <c r="N859" s="15">
        <v>36</v>
      </c>
      <c r="O859" s="17">
        <v>32</v>
      </c>
      <c r="P859" s="44">
        <f t="shared" si="56"/>
        <v>4</v>
      </c>
    </row>
    <row r="860" spans="1:16" ht="14.1" customHeight="1">
      <c r="A860" s="2">
        <v>410</v>
      </c>
      <c r="B860" s="2" t="str">
        <f>VLOOKUP(A860,Sheet2!$A$1:$B$114,2)</f>
        <v>Graham Co</v>
      </c>
      <c r="C860" s="2">
        <v>12</v>
      </c>
      <c r="D860" s="2" t="str">
        <f>VLOOKUP(C860,Sheet1!$A$1:$B$18,2)</f>
        <v>Other Professional Staff</v>
      </c>
      <c r="E860" s="15">
        <v>261</v>
      </c>
      <c r="F860" s="17">
        <v>257</v>
      </c>
      <c r="G860" s="25">
        <f t="shared" si="53"/>
        <v>4</v>
      </c>
      <c r="H860" s="15">
        <v>84</v>
      </c>
      <c r="I860" s="17">
        <v>72</v>
      </c>
      <c r="J860" s="25">
        <f t="shared" si="55"/>
        <v>12</v>
      </c>
      <c r="K860" s="15">
        <v>230</v>
      </c>
      <c r="L860" s="17">
        <v>227</v>
      </c>
      <c r="M860" s="25">
        <f t="shared" si="54"/>
        <v>3</v>
      </c>
      <c r="N860" s="15">
        <v>575</v>
      </c>
      <c r="O860" s="17">
        <v>556</v>
      </c>
      <c r="P860" s="44">
        <f t="shared" si="56"/>
        <v>19</v>
      </c>
    </row>
    <row r="861" spans="1:16" ht="14.1" customHeight="1">
      <c r="A861" s="2">
        <v>410</v>
      </c>
      <c r="B861" s="2" t="str">
        <f>VLOOKUP(A861,Sheet2!$A$1:$B$114,2)</f>
        <v>Graham Co</v>
      </c>
      <c r="C861" s="2">
        <v>13</v>
      </c>
      <c r="D861" s="2" t="str">
        <f>VLOOKUP(C861,Sheet1!$A$1:$B$18,2)</f>
        <v>Teacher Assistants</v>
      </c>
      <c r="E861" s="15">
        <v>885</v>
      </c>
      <c r="F861" s="17">
        <v>889</v>
      </c>
      <c r="G861" s="25">
        <f t="shared" si="53"/>
        <v>-4</v>
      </c>
      <c r="H861" s="15">
        <v>241</v>
      </c>
      <c r="I861" s="17">
        <v>245</v>
      </c>
      <c r="J861" s="25">
        <f t="shared" si="55"/>
        <v>-4</v>
      </c>
      <c r="K861" s="15">
        <v>61</v>
      </c>
      <c r="L861" s="17">
        <v>80</v>
      </c>
      <c r="M861" s="25">
        <f t="shared" si="54"/>
        <v>-19</v>
      </c>
      <c r="N861" s="15">
        <v>1187</v>
      </c>
      <c r="O861" s="17">
        <v>1214</v>
      </c>
      <c r="P861" s="44">
        <f t="shared" si="56"/>
        <v>-27</v>
      </c>
    </row>
    <row r="862" spans="1:16" ht="14.1" customHeight="1">
      <c r="A862" s="2">
        <v>410</v>
      </c>
      <c r="B862" s="2" t="str">
        <f>VLOOKUP(A862,Sheet2!$A$1:$B$114,2)</f>
        <v>Graham Co</v>
      </c>
      <c r="C862" s="2">
        <v>14</v>
      </c>
      <c r="D862" s="2" t="str">
        <f>VLOOKUP(C862,Sheet1!$A$1:$B$18,2)</f>
        <v>Technicians</v>
      </c>
      <c r="E862" s="15">
        <v>0</v>
      </c>
      <c r="F862" s="17">
        <v>0</v>
      </c>
      <c r="G862" s="25">
        <f t="shared" si="53"/>
        <v>0</v>
      </c>
      <c r="H862" s="15">
        <v>3</v>
      </c>
      <c r="I862" s="17">
        <v>2</v>
      </c>
      <c r="J862" s="25">
        <f t="shared" si="55"/>
        <v>1</v>
      </c>
      <c r="K862" s="15">
        <v>77</v>
      </c>
      <c r="L862" s="17">
        <v>81</v>
      </c>
      <c r="M862" s="25">
        <f t="shared" si="54"/>
        <v>-4</v>
      </c>
      <c r="N862" s="15">
        <v>80</v>
      </c>
      <c r="O862" s="17">
        <v>83</v>
      </c>
      <c r="P862" s="44">
        <f t="shared" si="56"/>
        <v>-3</v>
      </c>
    </row>
    <row r="863" spans="1:16" ht="14.1" customHeight="1">
      <c r="A863" s="2">
        <v>410</v>
      </c>
      <c r="B863" s="2" t="str">
        <f>VLOOKUP(A863,Sheet2!$A$1:$B$114,2)</f>
        <v>Graham Co</v>
      </c>
      <c r="C863" s="2">
        <v>15</v>
      </c>
      <c r="D863" s="2" t="str">
        <f>VLOOKUP(C863,Sheet1!$A$1:$B$18,2)</f>
        <v>Clerks/Secretaries</v>
      </c>
      <c r="E863" s="15">
        <v>36</v>
      </c>
      <c r="F863" s="17">
        <v>23</v>
      </c>
      <c r="G863" s="25">
        <f t="shared" si="53"/>
        <v>13</v>
      </c>
      <c r="H863" s="15">
        <v>11</v>
      </c>
      <c r="I863" s="17">
        <v>12</v>
      </c>
      <c r="J863" s="25">
        <f t="shared" si="55"/>
        <v>-1</v>
      </c>
      <c r="K863" s="15">
        <v>480</v>
      </c>
      <c r="L863" s="17">
        <v>468</v>
      </c>
      <c r="M863" s="25">
        <f t="shared" si="54"/>
        <v>12</v>
      </c>
      <c r="N863" s="15">
        <v>527</v>
      </c>
      <c r="O863" s="17">
        <v>503</v>
      </c>
      <c r="P863" s="44">
        <f t="shared" si="56"/>
        <v>24</v>
      </c>
    </row>
    <row r="864" spans="1:16" ht="14.1" customHeight="1">
      <c r="A864" s="2">
        <v>410</v>
      </c>
      <c r="B864" s="2" t="str">
        <f>VLOOKUP(A864,Sheet2!$A$1:$B$114,2)</f>
        <v>Graham Co</v>
      </c>
      <c r="C864" s="2">
        <v>16</v>
      </c>
      <c r="D864" s="2" t="str">
        <f>VLOOKUP(C864,Sheet1!$A$1:$B$18,2)</f>
        <v>Service Workers</v>
      </c>
      <c r="E864" s="15">
        <v>958</v>
      </c>
      <c r="F864" s="17">
        <v>548</v>
      </c>
      <c r="G864" s="25">
        <f t="shared" si="53"/>
        <v>410</v>
      </c>
      <c r="H864" s="15">
        <v>0</v>
      </c>
      <c r="I864" s="17">
        <v>439</v>
      </c>
      <c r="J864" s="25">
        <f t="shared" si="55"/>
        <v>-439</v>
      </c>
      <c r="K864" s="15">
        <v>395</v>
      </c>
      <c r="L864" s="17">
        <v>412</v>
      </c>
      <c r="M864" s="25">
        <f t="shared" si="54"/>
        <v>-17</v>
      </c>
      <c r="N864" s="15">
        <v>1353</v>
      </c>
      <c r="O864" s="17">
        <v>1399</v>
      </c>
      <c r="P864" s="44">
        <f t="shared" si="56"/>
        <v>-46</v>
      </c>
    </row>
    <row r="865" spans="1:16" ht="14.1" customHeight="1">
      <c r="A865" s="2">
        <v>410</v>
      </c>
      <c r="B865" s="2" t="str">
        <f>VLOOKUP(A865,Sheet2!$A$1:$B$114,2)</f>
        <v>Graham Co</v>
      </c>
      <c r="C865" s="2">
        <v>17</v>
      </c>
      <c r="D865" s="2" t="str">
        <f>VLOOKUP(C865,Sheet1!$A$1:$B$18,2)</f>
        <v>Skilled Crafts</v>
      </c>
      <c r="E865" s="15">
        <v>45</v>
      </c>
      <c r="F865" s="17">
        <v>48</v>
      </c>
      <c r="G865" s="25">
        <f t="shared" si="53"/>
        <v>-3</v>
      </c>
      <c r="H865" s="15">
        <v>0</v>
      </c>
      <c r="I865" s="17">
        <v>1</v>
      </c>
      <c r="J865" s="25">
        <f t="shared" si="55"/>
        <v>-1</v>
      </c>
      <c r="K865" s="15">
        <v>107</v>
      </c>
      <c r="L865" s="17">
        <v>111</v>
      </c>
      <c r="M865" s="25">
        <f t="shared" si="54"/>
        <v>-4</v>
      </c>
      <c r="N865" s="15">
        <v>152</v>
      </c>
      <c r="O865" s="17">
        <v>160</v>
      </c>
      <c r="P865" s="44">
        <f t="shared" si="56"/>
        <v>-8</v>
      </c>
    </row>
    <row r="866" spans="1:16" ht="14.1" customHeight="1">
      <c r="A866" s="2">
        <v>410</v>
      </c>
      <c r="B866" s="2" t="str">
        <f>VLOOKUP(A866,Sheet2!$A$1:$B$114,2)</f>
        <v>Graham Co</v>
      </c>
      <c r="C866" s="2">
        <v>18</v>
      </c>
      <c r="D866" s="2" t="str">
        <f>VLOOKUP(C866,Sheet1!$A$1:$B$18,2)</f>
        <v>Laborers Unskilled</v>
      </c>
      <c r="E866" s="15">
        <v>0</v>
      </c>
      <c r="F866" s="17">
        <v>0</v>
      </c>
      <c r="G866" s="25">
        <f t="shared" si="53"/>
        <v>0</v>
      </c>
      <c r="H866" s="15">
        <v>0</v>
      </c>
      <c r="I866" s="17">
        <v>0</v>
      </c>
      <c r="J866" s="25">
        <f t="shared" si="55"/>
        <v>0</v>
      </c>
      <c r="K866" s="15">
        <v>16</v>
      </c>
      <c r="L866" s="17">
        <v>17</v>
      </c>
      <c r="M866" s="25">
        <f t="shared" si="54"/>
        <v>-1</v>
      </c>
      <c r="N866" s="15">
        <v>16</v>
      </c>
      <c r="O866" s="17">
        <v>17</v>
      </c>
      <c r="P866" s="44">
        <f t="shared" si="56"/>
        <v>-1</v>
      </c>
    </row>
    <row r="867" spans="1:16" ht="14.1" customHeight="1">
      <c r="A867" s="2">
        <v>420</v>
      </c>
      <c r="B867" s="2" t="str">
        <f>VLOOKUP(A867,Sheet2!$A$1:$B$114,2)</f>
        <v>Halifax Co</v>
      </c>
      <c r="C867" s="2">
        <v>1</v>
      </c>
      <c r="D867" s="2" t="str">
        <f>VLOOKUP(C867,Sheet1!$A$1:$B$18,2)</f>
        <v>Officials, Administrators, Managers</v>
      </c>
      <c r="E867" s="15">
        <v>9</v>
      </c>
      <c r="F867" s="17">
        <v>7</v>
      </c>
      <c r="G867" s="25">
        <f t="shared" si="53"/>
        <v>2</v>
      </c>
      <c r="H867" s="15">
        <v>2</v>
      </c>
      <c r="I867" s="17">
        <v>1</v>
      </c>
      <c r="J867" s="25">
        <f t="shared" si="55"/>
        <v>1</v>
      </c>
      <c r="K867" s="15">
        <v>2</v>
      </c>
      <c r="L867" s="17">
        <v>2</v>
      </c>
      <c r="M867" s="25">
        <f t="shared" si="54"/>
        <v>0</v>
      </c>
      <c r="N867" s="15">
        <v>13</v>
      </c>
      <c r="O867" s="17">
        <v>10</v>
      </c>
      <c r="P867" s="44">
        <f t="shared" si="56"/>
        <v>3</v>
      </c>
    </row>
    <row r="868" spans="1:16" ht="14.1" customHeight="1">
      <c r="A868" s="2">
        <v>420</v>
      </c>
      <c r="B868" s="2" t="str">
        <f>VLOOKUP(A868,Sheet2!$A$1:$B$114,2)</f>
        <v>Halifax Co</v>
      </c>
      <c r="C868" s="2">
        <v>2</v>
      </c>
      <c r="D868" s="2" t="str">
        <f>VLOOKUP(C868,Sheet1!$A$1:$B$18,2)</f>
        <v>Principals</v>
      </c>
      <c r="E868" s="15">
        <v>10</v>
      </c>
      <c r="F868" s="17">
        <v>11</v>
      </c>
      <c r="G868" s="25">
        <f t="shared" si="53"/>
        <v>-1</v>
      </c>
      <c r="H868" s="15">
        <v>0</v>
      </c>
      <c r="I868" s="17">
        <v>0</v>
      </c>
      <c r="J868" s="25">
        <f t="shared" si="55"/>
        <v>0</v>
      </c>
      <c r="K868" s="15">
        <v>0</v>
      </c>
      <c r="L868" s="17">
        <v>0</v>
      </c>
      <c r="M868" s="25">
        <f t="shared" si="54"/>
        <v>0</v>
      </c>
      <c r="N868" s="15">
        <v>10</v>
      </c>
      <c r="O868" s="17">
        <v>11</v>
      </c>
      <c r="P868" s="44">
        <f t="shared" si="56"/>
        <v>-1</v>
      </c>
    </row>
    <row r="869" spans="1:16" ht="14.1" customHeight="1">
      <c r="A869" s="2">
        <v>420</v>
      </c>
      <c r="B869" s="2" t="str">
        <f>VLOOKUP(A869,Sheet2!$A$1:$B$114,2)</f>
        <v>Halifax Co</v>
      </c>
      <c r="C869" s="2">
        <v>3</v>
      </c>
      <c r="D869" s="2" t="str">
        <f>VLOOKUP(C869,Sheet1!$A$1:$B$18,2)</f>
        <v>Assistant Principals, Teaching</v>
      </c>
      <c r="E869" s="15">
        <v>0</v>
      </c>
      <c r="F869" s="17">
        <v>0</v>
      </c>
      <c r="G869" s="25">
        <f t="shared" si="53"/>
        <v>0</v>
      </c>
      <c r="H869" s="15">
        <v>0</v>
      </c>
      <c r="I869" s="17">
        <v>0</v>
      </c>
      <c r="J869" s="25">
        <f t="shared" si="55"/>
        <v>0</v>
      </c>
      <c r="K869" s="15">
        <v>0</v>
      </c>
      <c r="L869" s="17">
        <v>0</v>
      </c>
      <c r="M869" s="25">
        <f t="shared" si="54"/>
        <v>0</v>
      </c>
      <c r="N869" s="15">
        <v>0</v>
      </c>
      <c r="O869" s="17">
        <v>0</v>
      </c>
      <c r="P869" s="44">
        <f t="shared" si="56"/>
        <v>0</v>
      </c>
    </row>
    <row r="870" spans="1:16" ht="14.1" customHeight="1">
      <c r="A870" s="2">
        <v>420</v>
      </c>
      <c r="B870" s="2" t="str">
        <f>VLOOKUP(A870,Sheet2!$A$1:$B$114,2)</f>
        <v>Halifax Co</v>
      </c>
      <c r="C870" s="2">
        <v>4</v>
      </c>
      <c r="D870" s="2" t="str">
        <f>VLOOKUP(C870,Sheet1!$A$1:$B$18,2)</f>
        <v>Assistant Principals, Non-Teaching</v>
      </c>
      <c r="E870" s="15">
        <v>4</v>
      </c>
      <c r="F870" s="17">
        <v>7</v>
      </c>
      <c r="G870" s="25">
        <f t="shared" si="53"/>
        <v>-3</v>
      </c>
      <c r="H870" s="15">
        <v>0</v>
      </c>
      <c r="I870" s="17">
        <v>0</v>
      </c>
      <c r="J870" s="25">
        <f t="shared" si="55"/>
        <v>0</v>
      </c>
      <c r="K870" s="15">
        <v>0</v>
      </c>
      <c r="L870" s="17">
        <v>0</v>
      </c>
      <c r="M870" s="25">
        <f t="shared" si="54"/>
        <v>0</v>
      </c>
      <c r="N870" s="15">
        <v>4</v>
      </c>
      <c r="O870" s="17">
        <v>7</v>
      </c>
      <c r="P870" s="44">
        <f t="shared" si="56"/>
        <v>-3</v>
      </c>
    </row>
    <row r="871" spans="1:16" ht="14.1" customHeight="1">
      <c r="A871" s="2">
        <v>420</v>
      </c>
      <c r="B871" s="2" t="str">
        <f>VLOOKUP(A871,Sheet2!$A$1:$B$114,2)</f>
        <v>Halifax Co</v>
      </c>
      <c r="C871" s="2">
        <v>5</v>
      </c>
      <c r="D871" s="2" t="str">
        <f>VLOOKUP(C871,Sheet1!$A$1:$B$18,2)</f>
        <v>Elementry Teachers</v>
      </c>
      <c r="E871" s="15">
        <v>146</v>
      </c>
      <c r="F871" s="17">
        <v>97</v>
      </c>
      <c r="G871" s="25">
        <f t="shared" si="53"/>
        <v>49</v>
      </c>
      <c r="H871" s="15">
        <v>23</v>
      </c>
      <c r="I871" s="17">
        <v>18</v>
      </c>
      <c r="J871" s="25">
        <f t="shared" si="55"/>
        <v>5</v>
      </c>
      <c r="K871" s="15">
        <v>4</v>
      </c>
      <c r="L871" s="17">
        <v>8</v>
      </c>
      <c r="M871" s="25">
        <f t="shared" si="54"/>
        <v>-4</v>
      </c>
      <c r="N871" s="15">
        <v>173</v>
      </c>
      <c r="O871" s="17">
        <v>123</v>
      </c>
      <c r="P871" s="44">
        <f t="shared" si="56"/>
        <v>50</v>
      </c>
    </row>
    <row r="872" spans="1:16" ht="14.1" customHeight="1">
      <c r="A872" s="2">
        <v>420</v>
      </c>
      <c r="B872" s="2" t="str">
        <f>VLOOKUP(A872,Sheet2!$A$1:$B$114,2)</f>
        <v>Halifax Co</v>
      </c>
      <c r="C872" s="2">
        <v>6</v>
      </c>
      <c r="D872" s="2" t="str">
        <f>VLOOKUP(C872,Sheet1!$A$1:$B$18,2)</f>
        <v>Secondary Teachers</v>
      </c>
      <c r="E872" s="15">
        <v>65</v>
      </c>
      <c r="F872" s="17">
        <v>118</v>
      </c>
      <c r="G872" s="25">
        <f t="shared" si="53"/>
        <v>-53</v>
      </c>
      <c r="H872" s="15">
        <v>13</v>
      </c>
      <c r="I872" s="17">
        <v>25</v>
      </c>
      <c r="J872" s="25">
        <f t="shared" si="55"/>
        <v>-12</v>
      </c>
      <c r="K872" s="15">
        <v>0</v>
      </c>
      <c r="L872" s="17">
        <v>0</v>
      </c>
      <c r="M872" s="25">
        <f t="shared" si="54"/>
        <v>0</v>
      </c>
      <c r="N872" s="15">
        <v>78</v>
      </c>
      <c r="O872" s="17">
        <v>143</v>
      </c>
      <c r="P872" s="44">
        <f t="shared" si="56"/>
        <v>-65</v>
      </c>
    </row>
    <row r="873" spans="1:16" ht="14.1" customHeight="1">
      <c r="A873" s="2">
        <v>420</v>
      </c>
      <c r="B873" s="2" t="str">
        <f>VLOOKUP(A873,Sheet2!$A$1:$B$114,2)</f>
        <v>Halifax Co</v>
      </c>
      <c r="C873" s="2">
        <v>7</v>
      </c>
      <c r="D873" s="2" t="str">
        <f>VLOOKUP(C873,Sheet1!$A$1:$B$18,2)</f>
        <v>Other Teachers</v>
      </c>
      <c r="E873" s="15">
        <v>1</v>
      </c>
      <c r="F873" s="17">
        <v>2</v>
      </c>
      <c r="G873" s="25">
        <f t="shared" si="53"/>
        <v>-1</v>
      </c>
      <c r="H873" s="15">
        <v>0</v>
      </c>
      <c r="I873" s="17">
        <v>0</v>
      </c>
      <c r="J873" s="25">
        <f t="shared" si="55"/>
        <v>0</v>
      </c>
      <c r="K873" s="15">
        <v>0</v>
      </c>
      <c r="L873" s="17">
        <v>0</v>
      </c>
      <c r="M873" s="25">
        <f t="shared" si="54"/>
        <v>0</v>
      </c>
      <c r="N873" s="15">
        <v>1</v>
      </c>
      <c r="O873" s="17">
        <v>2</v>
      </c>
      <c r="P873" s="44">
        <f t="shared" si="56"/>
        <v>-1</v>
      </c>
    </row>
    <row r="874" spans="1:16" ht="14.1" customHeight="1">
      <c r="A874" s="2">
        <v>420</v>
      </c>
      <c r="B874" s="2" t="str">
        <f>VLOOKUP(A874,Sheet2!$A$1:$B$114,2)</f>
        <v>Halifax Co</v>
      </c>
      <c r="C874" s="2">
        <v>8</v>
      </c>
      <c r="D874" s="2" t="str">
        <f>VLOOKUP(C874,Sheet1!$A$1:$B$18,2)</f>
        <v>Guidence Personnel</v>
      </c>
      <c r="E874" s="15">
        <v>9</v>
      </c>
      <c r="F874" s="17">
        <v>9</v>
      </c>
      <c r="G874" s="25">
        <f t="shared" si="53"/>
        <v>0</v>
      </c>
      <c r="H874" s="15">
        <v>0</v>
      </c>
      <c r="I874" s="17">
        <v>2</v>
      </c>
      <c r="J874" s="25">
        <f t="shared" si="55"/>
        <v>-2</v>
      </c>
      <c r="K874" s="15">
        <v>0</v>
      </c>
      <c r="L874" s="17">
        <v>0</v>
      </c>
      <c r="M874" s="25">
        <f t="shared" si="54"/>
        <v>0</v>
      </c>
      <c r="N874" s="15">
        <v>9</v>
      </c>
      <c r="O874" s="17">
        <v>11</v>
      </c>
      <c r="P874" s="44">
        <f t="shared" si="56"/>
        <v>-2</v>
      </c>
    </row>
    <row r="875" spans="1:16" ht="14.1" customHeight="1">
      <c r="A875" s="2">
        <v>420</v>
      </c>
      <c r="B875" s="2" t="str">
        <f>VLOOKUP(A875,Sheet2!$A$1:$B$114,2)</f>
        <v>Halifax Co</v>
      </c>
      <c r="C875" s="2">
        <v>9</v>
      </c>
      <c r="D875" s="2" t="str">
        <f>VLOOKUP(C875,Sheet1!$A$1:$B$18,2)</f>
        <v>Psychology Personnel</v>
      </c>
      <c r="E875" s="15">
        <v>0</v>
      </c>
      <c r="F875" s="17">
        <v>0</v>
      </c>
      <c r="G875" s="25">
        <f t="shared" si="53"/>
        <v>0</v>
      </c>
      <c r="H875" s="15">
        <v>0</v>
      </c>
      <c r="I875" s="17">
        <v>0</v>
      </c>
      <c r="J875" s="25">
        <f t="shared" si="55"/>
        <v>0</v>
      </c>
      <c r="K875" s="15">
        <v>0</v>
      </c>
      <c r="L875" s="17">
        <v>0</v>
      </c>
      <c r="M875" s="25">
        <f t="shared" si="54"/>
        <v>0</v>
      </c>
      <c r="N875" s="15">
        <v>0</v>
      </c>
      <c r="O875" s="17">
        <v>0</v>
      </c>
      <c r="P875" s="44">
        <f t="shared" si="56"/>
        <v>0</v>
      </c>
    </row>
    <row r="876" spans="1:16" ht="14.1" customHeight="1">
      <c r="A876" s="2">
        <v>420</v>
      </c>
      <c r="B876" s="2" t="str">
        <f>VLOOKUP(A876,Sheet2!$A$1:$B$114,2)</f>
        <v>Halifax Co</v>
      </c>
      <c r="C876" s="2">
        <v>10</v>
      </c>
      <c r="D876" s="2" t="str">
        <f>VLOOKUP(C876,Sheet1!$A$1:$B$18,2)</f>
        <v>Media Cordinators and Audio Visual</v>
      </c>
      <c r="E876" s="15">
        <v>7</v>
      </c>
      <c r="F876" s="17">
        <v>5</v>
      </c>
      <c r="G876" s="25">
        <f t="shared" si="53"/>
        <v>2</v>
      </c>
      <c r="H876" s="15">
        <v>0</v>
      </c>
      <c r="I876" s="17">
        <v>1</v>
      </c>
      <c r="J876" s="25">
        <f t="shared" si="55"/>
        <v>-1</v>
      </c>
      <c r="K876" s="15">
        <v>0</v>
      </c>
      <c r="L876" s="17">
        <v>0</v>
      </c>
      <c r="M876" s="25">
        <f t="shared" si="54"/>
        <v>0</v>
      </c>
      <c r="N876" s="15">
        <v>7</v>
      </c>
      <c r="O876" s="17">
        <v>6</v>
      </c>
      <c r="P876" s="44">
        <f t="shared" si="56"/>
        <v>1</v>
      </c>
    </row>
    <row r="877" spans="1:16" ht="14.1" customHeight="1">
      <c r="A877" s="2">
        <v>420</v>
      </c>
      <c r="B877" s="2" t="str">
        <f>VLOOKUP(A877,Sheet2!$A$1:$B$114,2)</f>
        <v>Halifax Co</v>
      </c>
      <c r="C877" s="2">
        <v>11</v>
      </c>
      <c r="D877" s="2" t="str">
        <f>VLOOKUP(C877,Sheet1!$A$1:$B$18,2)</f>
        <v>Consultants and Supervisors of Instructions</v>
      </c>
      <c r="E877" s="15">
        <v>1</v>
      </c>
      <c r="F877" s="17">
        <v>2</v>
      </c>
      <c r="G877" s="25">
        <f t="shared" si="53"/>
        <v>-1</v>
      </c>
      <c r="H877" s="15">
        <v>0</v>
      </c>
      <c r="I877" s="17">
        <v>0</v>
      </c>
      <c r="J877" s="25">
        <f t="shared" si="55"/>
        <v>0</v>
      </c>
      <c r="K877" s="15">
        <v>0</v>
      </c>
      <c r="L877" s="17">
        <v>0</v>
      </c>
      <c r="M877" s="25">
        <f t="shared" si="54"/>
        <v>0</v>
      </c>
      <c r="N877" s="15">
        <v>1</v>
      </c>
      <c r="O877" s="17">
        <v>2</v>
      </c>
      <c r="P877" s="44">
        <f t="shared" si="56"/>
        <v>-1</v>
      </c>
    </row>
    <row r="878" spans="1:16" ht="14.1" customHeight="1">
      <c r="A878" s="2">
        <v>420</v>
      </c>
      <c r="B878" s="2" t="str">
        <f>VLOOKUP(A878,Sheet2!$A$1:$B$114,2)</f>
        <v>Halifax Co</v>
      </c>
      <c r="C878" s="2">
        <v>12</v>
      </c>
      <c r="D878" s="2" t="str">
        <f>VLOOKUP(C878,Sheet1!$A$1:$B$18,2)</f>
        <v>Other Professional Staff</v>
      </c>
      <c r="E878" s="15">
        <v>22</v>
      </c>
      <c r="F878" s="17">
        <v>16</v>
      </c>
      <c r="G878" s="25">
        <f t="shared" si="53"/>
        <v>6</v>
      </c>
      <c r="H878" s="15">
        <v>15</v>
      </c>
      <c r="I878" s="17">
        <v>9</v>
      </c>
      <c r="J878" s="25">
        <f t="shared" si="55"/>
        <v>6</v>
      </c>
      <c r="K878" s="15">
        <v>1</v>
      </c>
      <c r="L878" s="17">
        <v>3</v>
      </c>
      <c r="M878" s="25">
        <f t="shared" si="54"/>
        <v>-2</v>
      </c>
      <c r="N878" s="15">
        <v>38</v>
      </c>
      <c r="O878" s="17">
        <v>28</v>
      </c>
      <c r="P878" s="44">
        <f t="shared" si="56"/>
        <v>10</v>
      </c>
    </row>
    <row r="879" spans="1:16" ht="14.1" customHeight="1">
      <c r="A879" s="2">
        <v>420</v>
      </c>
      <c r="B879" s="2" t="str">
        <f>VLOOKUP(A879,Sheet2!$A$1:$B$114,2)</f>
        <v>Halifax Co</v>
      </c>
      <c r="C879" s="2">
        <v>13</v>
      </c>
      <c r="D879" s="2" t="str">
        <f>VLOOKUP(C879,Sheet1!$A$1:$B$18,2)</f>
        <v>Teacher Assistants</v>
      </c>
      <c r="E879" s="15">
        <v>63</v>
      </c>
      <c r="F879" s="17">
        <v>57</v>
      </c>
      <c r="G879" s="25">
        <f t="shared" si="53"/>
        <v>6</v>
      </c>
      <c r="H879" s="15">
        <v>17</v>
      </c>
      <c r="I879" s="17">
        <v>23</v>
      </c>
      <c r="J879" s="25">
        <f t="shared" si="55"/>
        <v>-6</v>
      </c>
      <c r="K879" s="15">
        <v>8</v>
      </c>
      <c r="L879" s="17">
        <v>12</v>
      </c>
      <c r="M879" s="25">
        <f t="shared" si="54"/>
        <v>-4</v>
      </c>
      <c r="N879" s="15">
        <v>88</v>
      </c>
      <c r="O879" s="17">
        <v>92</v>
      </c>
      <c r="P879" s="44">
        <f t="shared" si="56"/>
        <v>-4</v>
      </c>
    </row>
    <row r="880" spans="1:16" ht="14.1" customHeight="1">
      <c r="A880" s="2">
        <v>420</v>
      </c>
      <c r="B880" s="2" t="str">
        <f>VLOOKUP(A880,Sheet2!$A$1:$B$114,2)</f>
        <v>Halifax Co</v>
      </c>
      <c r="C880" s="2">
        <v>14</v>
      </c>
      <c r="D880" s="2" t="str">
        <f>VLOOKUP(C880,Sheet1!$A$1:$B$18,2)</f>
        <v>Technicians</v>
      </c>
      <c r="E880" s="15">
        <v>3</v>
      </c>
      <c r="F880" s="17">
        <v>4</v>
      </c>
      <c r="G880" s="25">
        <f t="shared" si="53"/>
        <v>-1</v>
      </c>
      <c r="H880" s="15">
        <v>1</v>
      </c>
      <c r="I880" s="17">
        <v>1</v>
      </c>
      <c r="J880" s="25">
        <f t="shared" si="55"/>
        <v>0</v>
      </c>
      <c r="K880" s="15">
        <v>0</v>
      </c>
      <c r="L880" s="17">
        <v>0</v>
      </c>
      <c r="M880" s="25">
        <f t="shared" si="54"/>
        <v>0</v>
      </c>
      <c r="N880" s="15">
        <v>4</v>
      </c>
      <c r="O880" s="17">
        <v>5</v>
      </c>
      <c r="P880" s="44">
        <f t="shared" si="56"/>
        <v>-1</v>
      </c>
    </row>
    <row r="881" spans="1:16" ht="14.1" customHeight="1">
      <c r="A881" s="2">
        <v>420</v>
      </c>
      <c r="B881" s="2" t="str">
        <f>VLOOKUP(A881,Sheet2!$A$1:$B$114,2)</f>
        <v>Halifax Co</v>
      </c>
      <c r="C881" s="2">
        <v>15</v>
      </c>
      <c r="D881" s="2" t="str">
        <f>VLOOKUP(C881,Sheet1!$A$1:$B$18,2)</f>
        <v>Clerks/Secretaries</v>
      </c>
      <c r="E881" s="15">
        <v>27</v>
      </c>
      <c r="F881" s="17">
        <v>25</v>
      </c>
      <c r="G881" s="25">
        <f t="shared" si="53"/>
        <v>2</v>
      </c>
      <c r="H881" s="15">
        <v>2</v>
      </c>
      <c r="I881" s="17">
        <v>3</v>
      </c>
      <c r="J881" s="25">
        <f t="shared" si="55"/>
        <v>-1</v>
      </c>
      <c r="K881" s="15">
        <v>6</v>
      </c>
      <c r="L881" s="17">
        <v>5</v>
      </c>
      <c r="M881" s="25">
        <f t="shared" si="54"/>
        <v>1</v>
      </c>
      <c r="N881" s="15">
        <v>35</v>
      </c>
      <c r="O881" s="17">
        <v>33</v>
      </c>
      <c r="P881" s="44">
        <f t="shared" si="56"/>
        <v>2</v>
      </c>
    </row>
    <row r="882" spans="1:16" ht="14.1" customHeight="1">
      <c r="A882" s="2">
        <v>420</v>
      </c>
      <c r="B882" s="2" t="str">
        <f>VLOOKUP(A882,Sheet2!$A$1:$B$114,2)</f>
        <v>Halifax Co</v>
      </c>
      <c r="C882" s="2">
        <v>16</v>
      </c>
      <c r="D882" s="2" t="str">
        <f>VLOOKUP(C882,Sheet1!$A$1:$B$18,2)</f>
        <v>Service Workers</v>
      </c>
      <c r="E882" s="15">
        <v>24</v>
      </c>
      <c r="F882" s="17">
        <v>9</v>
      </c>
      <c r="G882" s="25">
        <f t="shared" si="53"/>
        <v>15</v>
      </c>
      <c r="H882" s="15">
        <v>0</v>
      </c>
      <c r="I882" s="17">
        <v>20</v>
      </c>
      <c r="J882" s="25">
        <f t="shared" si="55"/>
        <v>-20</v>
      </c>
      <c r="K882" s="15">
        <v>47</v>
      </c>
      <c r="L882" s="17">
        <v>41</v>
      </c>
      <c r="M882" s="25">
        <f t="shared" si="54"/>
        <v>6</v>
      </c>
      <c r="N882" s="15">
        <v>71</v>
      </c>
      <c r="O882" s="17">
        <v>70</v>
      </c>
      <c r="P882" s="44">
        <f t="shared" si="56"/>
        <v>1</v>
      </c>
    </row>
    <row r="883" spans="1:16" ht="14.1" customHeight="1">
      <c r="A883" s="2">
        <v>420</v>
      </c>
      <c r="B883" s="2" t="str">
        <f>VLOOKUP(A883,Sheet2!$A$1:$B$114,2)</f>
        <v>Halifax Co</v>
      </c>
      <c r="C883" s="2">
        <v>17</v>
      </c>
      <c r="D883" s="2" t="str">
        <f>VLOOKUP(C883,Sheet1!$A$1:$B$18,2)</f>
        <v>Skilled Crafts</v>
      </c>
      <c r="E883" s="15">
        <v>8</v>
      </c>
      <c r="F883" s="17">
        <v>8</v>
      </c>
      <c r="G883" s="25">
        <f t="shared" si="53"/>
        <v>0</v>
      </c>
      <c r="H883" s="15">
        <v>0</v>
      </c>
      <c r="I883" s="17">
        <v>0</v>
      </c>
      <c r="J883" s="25">
        <f t="shared" si="55"/>
        <v>0</v>
      </c>
      <c r="K883" s="15">
        <v>12</v>
      </c>
      <c r="L883" s="17">
        <v>14</v>
      </c>
      <c r="M883" s="25">
        <f t="shared" si="54"/>
        <v>-2</v>
      </c>
      <c r="N883" s="15">
        <v>20</v>
      </c>
      <c r="O883" s="17">
        <v>22</v>
      </c>
      <c r="P883" s="44">
        <f t="shared" si="56"/>
        <v>-2</v>
      </c>
    </row>
    <row r="884" spans="1:16" ht="14.1" customHeight="1">
      <c r="A884" s="2">
        <v>420</v>
      </c>
      <c r="B884" s="2" t="str">
        <f>VLOOKUP(A884,Sheet2!$A$1:$B$114,2)</f>
        <v>Halifax Co</v>
      </c>
      <c r="C884" s="2">
        <v>18</v>
      </c>
      <c r="D884" s="2" t="str">
        <f>VLOOKUP(C884,Sheet1!$A$1:$B$18,2)</f>
        <v>Laborers Unskilled</v>
      </c>
      <c r="E884" s="15">
        <v>0</v>
      </c>
      <c r="F884" s="17">
        <v>0</v>
      </c>
      <c r="G884" s="25">
        <f t="shared" si="53"/>
        <v>0</v>
      </c>
      <c r="H884" s="15">
        <v>0</v>
      </c>
      <c r="I884" s="17">
        <v>0</v>
      </c>
      <c r="J884" s="25">
        <f t="shared" si="55"/>
        <v>0</v>
      </c>
      <c r="K884" s="15">
        <v>0</v>
      </c>
      <c r="L884" s="17">
        <v>0</v>
      </c>
      <c r="M884" s="25">
        <f t="shared" si="54"/>
        <v>0</v>
      </c>
      <c r="N884" s="15">
        <v>0</v>
      </c>
      <c r="O884" s="17">
        <v>0</v>
      </c>
      <c r="P884" s="44">
        <f t="shared" si="56"/>
        <v>0</v>
      </c>
    </row>
    <row r="885" spans="1:16" ht="14.1" customHeight="1">
      <c r="A885" s="2">
        <v>421</v>
      </c>
      <c r="B885" s="2" t="str">
        <f>VLOOKUP(A885,Sheet2!$A$1:$B$114,2)</f>
        <v>Roanoke Rapids City</v>
      </c>
      <c r="C885" s="2">
        <v>1</v>
      </c>
      <c r="D885" s="2" t="str">
        <f>VLOOKUP(C885,Sheet1!$A$1:$B$18,2)</f>
        <v>Officials, Administrators, Managers</v>
      </c>
      <c r="E885" s="15">
        <v>7</v>
      </c>
      <c r="F885" s="17">
        <v>7</v>
      </c>
      <c r="G885" s="25">
        <f t="shared" si="53"/>
        <v>0</v>
      </c>
      <c r="H885" s="15">
        <v>1</v>
      </c>
      <c r="I885" s="17">
        <v>1</v>
      </c>
      <c r="J885" s="25">
        <f t="shared" si="55"/>
        <v>0</v>
      </c>
      <c r="K885" s="15">
        <v>4</v>
      </c>
      <c r="L885" s="17">
        <v>6</v>
      </c>
      <c r="M885" s="25">
        <f t="shared" si="54"/>
        <v>-2</v>
      </c>
      <c r="N885" s="15">
        <v>12</v>
      </c>
      <c r="O885" s="17">
        <v>14</v>
      </c>
      <c r="P885" s="44">
        <f t="shared" si="56"/>
        <v>-2</v>
      </c>
    </row>
    <row r="886" spans="1:16" ht="14.1" customHeight="1">
      <c r="A886" s="2">
        <v>421</v>
      </c>
      <c r="B886" s="2" t="str">
        <f>VLOOKUP(A886,Sheet2!$A$1:$B$114,2)</f>
        <v>Roanoke Rapids City</v>
      </c>
      <c r="C886" s="2">
        <v>2</v>
      </c>
      <c r="D886" s="2" t="str">
        <f>VLOOKUP(C886,Sheet1!$A$1:$B$18,2)</f>
        <v>Principals</v>
      </c>
      <c r="E886" s="15">
        <v>4</v>
      </c>
      <c r="F886" s="17">
        <v>4</v>
      </c>
      <c r="G886" s="25">
        <f t="shared" si="53"/>
        <v>0</v>
      </c>
      <c r="H886" s="15">
        <v>0</v>
      </c>
      <c r="I886" s="17">
        <v>0</v>
      </c>
      <c r="J886" s="25">
        <f t="shared" si="55"/>
        <v>0</v>
      </c>
      <c r="K886" s="15">
        <v>0</v>
      </c>
      <c r="L886" s="17">
        <v>0</v>
      </c>
      <c r="M886" s="25">
        <f t="shared" si="54"/>
        <v>0</v>
      </c>
      <c r="N886" s="15">
        <v>4</v>
      </c>
      <c r="O886" s="17">
        <v>4</v>
      </c>
      <c r="P886" s="44">
        <f t="shared" si="56"/>
        <v>0</v>
      </c>
    </row>
    <row r="887" spans="1:16" ht="14.1" customHeight="1">
      <c r="A887" s="2">
        <v>421</v>
      </c>
      <c r="B887" s="2" t="str">
        <f>VLOOKUP(A887,Sheet2!$A$1:$B$114,2)</f>
        <v>Roanoke Rapids City</v>
      </c>
      <c r="C887" s="2">
        <v>3</v>
      </c>
      <c r="D887" s="2" t="str">
        <f>VLOOKUP(C887,Sheet1!$A$1:$B$18,2)</f>
        <v>Assistant Principals, Teaching</v>
      </c>
      <c r="E887" s="15">
        <v>0</v>
      </c>
      <c r="F887" s="17">
        <v>0</v>
      </c>
      <c r="G887" s="25">
        <f t="shared" si="53"/>
        <v>0</v>
      </c>
      <c r="H887" s="15">
        <v>0</v>
      </c>
      <c r="I887" s="17">
        <v>0</v>
      </c>
      <c r="J887" s="25">
        <f t="shared" si="55"/>
        <v>0</v>
      </c>
      <c r="K887" s="15">
        <v>0</v>
      </c>
      <c r="L887" s="17">
        <v>0</v>
      </c>
      <c r="M887" s="25">
        <f t="shared" si="54"/>
        <v>0</v>
      </c>
      <c r="N887" s="15">
        <v>0</v>
      </c>
      <c r="O887" s="17">
        <v>0</v>
      </c>
      <c r="P887" s="44">
        <f t="shared" si="56"/>
        <v>0</v>
      </c>
    </row>
    <row r="888" spans="1:16" ht="14.1" customHeight="1">
      <c r="A888" s="2">
        <v>421</v>
      </c>
      <c r="B888" s="2" t="str">
        <f>VLOOKUP(A888,Sheet2!$A$1:$B$114,2)</f>
        <v>Roanoke Rapids City</v>
      </c>
      <c r="C888" s="2">
        <v>4</v>
      </c>
      <c r="D888" s="2" t="str">
        <f>VLOOKUP(C888,Sheet1!$A$1:$B$18,2)</f>
        <v>Assistant Principals, Non-Teaching</v>
      </c>
      <c r="E888" s="15">
        <v>5</v>
      </c>
      <c r="F888" s="17">
        <v>5</v>
      </c>
      <c r="G888" s="25">
        <f t="shared" si="53"/>
        <v>0</v>
      </c>
      <c r="H888" s="15">
        <v>0</v>
      </c>
      <c r="I888" s="17">
        <v>0</v>
      </c>
      <c r="J888" s="25">
        <f t="shared" si="55"/>
        <v>0</v>
      </c>
      <c r="K888" s="15">
        <v>0</v>
      </c>
      <c r="L888" s="17">
        <v>0</v>
      </c>
      <c r="M888" s="25">
        <f t="shared" si="54"/>
        <v>0</v>
      </c>
      <c r="N888" s="15">
        <v>5</v>
      </c>
      <c r="O888" s="17">
        <v>5</v>
      </c>
      <c r="P888" s="44">
        <f t="shared" si="56"/>
        <v>0</v>
      </c>
    </row>
    <row r="889" spans="1:16" ht="14.1" customHeight="1">
      <c r="A889" s="2">
        <v>421</v>
      </c>
      <c r="B889" s="2" t="str">
        <f>VLOOKUP(A889,Sheet2!$A$1:$B$114,2)</f>
        <v>Roanoke Rapids City</v>
      </c>
      <c r="C889" s="2">
        <v>5</v>
      </c>
      <c r="D889" s="2" t="str">
        <f>VLOOKUP(C889,Sheet1!$A$1:$B$18,2)</f>
        <v>Elementry Teachers</v>
      </c>
      <c r="E889" s="15">
        <v>118</v>
      </c>
      <c r="F889" s="17">
        <v>81</v>
      </c>
      <c r="G889" s="25">
        <f t="shared" si="53"/>
        <v>37</v>
      </c>
      <c r="H889" s="15">
        <v>15</v>
      </c>
      <c r="I889" s="17">
        <v>14</v>
      </c>
      <c r="J889" s="25">
        <f t="shared" si="55"/>
        <v>1</v>
      </c>
      <c r="K889" s="15">
        <v>3</v>
      </c>
      <c r="L889" s="17">
        <v>5</v>
      </c>
      <c r="M889" s="25">
        <f t="shared" si="54"/>
        <v>-2</v>
      </c>
      <c r="N889" s="15">
        <v>136</v>
      </c>
      <c r="O889" s="17">
        <v>100</v>
      </c>
      <c r="P889" s="44">
        <f t="shared" si="56"/>
        <v>36</v>
      </c>
    </row>
    <row r="890" spans="1:16" ht="14.1" customHeight="1">
      <c r="A890" s="2">
        <v>421</v>
      </c>
      <c r="B890" s="2" t="str">
        <f>VLOOKUP(A890,Sheet2!$A$1:$B$114,2)</f>
        <v>Roanoke Rapids City</v>
      </c>
      <c r="C890" s="2">
        <v>6</v>
      </c>
      <c r="D890" s="2" t="str">
        <f>VLOOKUP(C890,Sheet1!$A$1:$B$18,2)</f>
        <v>Secondary Teachers</v>
      </c>
      <c r="E890" s="15">
        <v>52</v>
      </c>
      <c r="F890" s="17">
        <v>87</v>
      </c>
      <c r="G890" s="25">
        <f t="shared" si="53"/>
        <v>-35</v>
      </c>
      <c r="H890" s="15">
        <v>3</v>
      </c>
      <c r="I890" s="17">
        <v>12</v>
      </c>
      <c r="J890" s="25">
        <f t="shared" si="55"/>
        <v>-9</v>
      </c>
      <c r="K890" s="15">
        <v>1</v>
      </c>
      <c r="L890" s="17">
        <v>0</v>
      </c>
      <c r="M890" s="25">
        <f t="shared" si="54"/>
        <v>1</v>
      </c>
      <c r="N890" s="15">
        <v>56</v>
      </c>
      <c r="O890" s="17">
        <v>99</v>
      </c>
      <c r="P890" s="44">
        <f t="shared" si="56"/>
        <v>-43</v>
      </c>
    </row>
    <row r="891" spans="1:16" ht="14.1" customHeight="1">
      <c r="A891" s="2">
        <v>421</v>
      </c>
      <c r="B891" s="2" t="str">
        <f>VLOOKUP(A891,Sheet2!$A$1:$B$114,2)</f>
        <v>Roanoke Rapids City</v>
      </c>
      <c r="C891" s="2">
        <v>7</v>
      </c>
      <c r="D891" s="2" t="str">
        <f>VLOOKUP(C891,Sheet1!$A$1:$B$18,2)</f>
        <v>Other Teachers</v>
      </c>
      <c r="E891" s="15">
        <v>0</v>
      </c>
      <c r="F891" s="17">
        <v>0</v>
      </c>
      <c r="G891" s="25">
        <f t="shared" si="53"/>
        <v>0</v>
      </c>
      <c r="H891" s="15">
        <v>0</v>
      </c>
      <c r="I891" s="17">
        <v>0</v>
      </c>
      <c r="J891" s="25">
        <f t="shared" si="55"/>
        <v>0</v>
      </c>
      <c r="K891" s="15">
        <v>0</v>
      </c>
      <c r="L891" s="17">
        <v>0</v>
      </c>
      <c r="M891" s="25">
        <f t="shared" si="54"/>
        <v>0</v>
      </c>
      <c r="N891" s="15">
        <v>0</v>
      </c>
      <c r="O891" s="17">
        <v>0</v>
      </c>
      <c r="P891" s="44">
        <f t="shared" si="56"/>
        <v>0</v>
      </c>
    </row>
    <row r="892" spans="1:16" ht="14.1" customHeight="1">
      <c r="A892" s="2">
        <v>421</v>
      </c>
      <c r="B892" s="2" t="str">
        <f>VLOOKUP(A892,Sheet2!$A$1:$B$114,2)</f>
        <v>Roanoke Rapids City</v>
      </c>
      <c r="C892" s="2">
        <v>8</v>
      </c>
      <c r="D892" s="2" t="str">
        <f>VLOOKUP(C892,Sheet1!$A$1:$B$18,2)</f>
        <v>Guidence Personnel</v>
      </c>
      <c r="E892" s="15">
        <v>7</v>
      </c>
      <c r="F892" s="17">
        <v>6</v>
      </c>
      <c r="G892" s="25">
        <f t="shared" si="53"/>
        <v>1</v>
      </c>
      <c r="H892" s="15">
        <v>0</v>
      </c>
      <c r="I892" s="17">
        <v>0</v>
      </c>
      <c r="J892" s="25">
        <f t="shared" si="55"/>
        <v>0</v>
      </c>
      <c r="K892" s="15">
        <v>0</v>
      </c>
      <c r="L892" s="17">
        <v>0</v>
      </c>
      <c r="M892" s="25">
        <f t="shared" si="54"/>
        <v>0</v>
      </c>
      <c r="N892" s="15">
        <v>7</v>
      </c>
      <c r="O892" s="17">
        <v>6</v>
      </c>
      <c r="P892" s="44">
        <f t="shared" si="56"/>
        <v>1</v>
      </c>
    </row>
    <row r="893" spans="1:16" ht="14.1" customHeight="1">
      <c r="A893" s="2">
        <v>421</v>
      </c>
      <c r="B893" s="2" t="str">
        <f>VLOOKUP(A893,Sheet2!$A$1:$B$114,2)</f>
        <v>Roanoke Rapids City</v>
      </c>
      <c r="C893" s="2">
        <v>9</v>
      </c>
      <c r="D893" s="2" t="str">
        <f>VLOOKUP(C893,Sheet1!$A$1:$B$18,2)</f>
        <v>Psychology Personnel</v>
      </c>
      <c r="E893" s="15">
        <v>0</v>
      </c>
      <c r="F893" s="17">
        <v>1</v>
      </c>
      <c r="G893" s="25">
        <f t="shared" si="53"/>
        <v>-1</v>
      </c>
      <c r="H893" s="15">
        <v>0</v>
      </c>
      <c r="I893" s="17">
        <v>0</v>
      </c>
      <c r="J893" s="25">
        <f t="shared" si="55"/>
        <v>0</v>
      </c>
      <c r="K893" s="15">
        <v>0</v>
      </c>
      <c r="L893" s="17">
        <v>0</v>
      </c>
      <c r="M893" s="25">
        <f t="shared" si="54"/>
        <v>0</v>
      </c>
      <c r="N893" s="15">
        <v>0</v>
      </c>
      <c r="O893" s="17">
        <v>1</v>
      </c>
      <c r="P893" s="44">
        <f t="shared" si="56"/>
        <v>-1</v>
      </c>
    </row>
    <row r="894" spans="1:16" ht="14.1" customHeight="1">
      <c r="A894" s="2">
        <v>421</v>
      </c>
      <c r="B894" s="2" t="str">
        <f>VLOOKUP(A894,Sheet2!$A$1:$B$114,2)</f>
        <v>Roanoke Rapids City</v>
      </c>
      <c r="C894" s="2">
        <v>10</v>
      </c>
      <c r="D894" s="2" t="str">
        <f>VLOOKUP(C894,Sheet1!$A$1:$B$18,2)</f>
        <v>Media Cordinators and Audio Visual</v>
      </c>
      <c r="E894" s="15">
        <v>4</v>
      </c>
      <c r="F894" s="17">
        <v>4</v>
      </c>
      <c r="G894" s="25">
        <f t="shared" si="53"/>
        <v>0</v>
      </c>
      <c r="H894" s="15">
        <v>0</v>
      </c>
      <c r="I894" s="17">
        <v>0</v>
      </c>
      <c r="J894" s="25">
        <f t="shared" si="55"/>
        <v>0</v>
      </c>
      <c r="K894" s="15">
        <v>0</v>
      </c>
      <c r="L894" s="17">
        <v>0</v>
      </c>
      <c r="M894" s="25">
        <f t="shared" si="54"/>
        <v>0</v>
      </c>
      <c r="N894" s="15">
        <v>4</v>
      </c>
      <c r="O894" s="17">
        <v>4</v>
      </c>
      <c r="P894" s="44">
        <f t="shared" si="56"/>
        <v>0</v>
      </c>
    </row>
    <row r="895" spans="1:16" ht="14.1" customHeight="1">
      <c r="A895" s="2">
        <v>421</v>
      </c>
      <c r="B895" s="2" t="str">
        <f>VLOOKUP(A895,Sheet2!$A$1:$B$114,2)</f>
        <v>Roanoke Rapids City</v>
      </c>
      <c r="C895" s="2">
        <v>11</v>
      </c>
      <c r="D895" s="2" t="str">
        <f>VLOOKUP(C895,Sheet1!$A$1:$B$18,2)</f>
        <v>Consultants and Supervisors of Instructions</v>
      </c>
      <c r="E895" s="15">
        <v>0</v>
      </c>
      <c r="F895" s="17">
        <v>0</v>
      </c>
      <c r="G895" s="25">
        <f t="shared" ref="G895:G958" si="57">E895-F895</f>
        <v>0</v>
      </c>
      <c r="H895" s="15">
        <v>0</v>
      </c>
      <c r="I895" s="17">
        <v>0</v>
      </c>
      <c r="J895" s="25">
        <f t="shared" si="55"/>
        <v>0</v>
      </c>
      <c r="K895" s="15">
        <v>0</v>
      </c>
      <c r="L895" s="17">
        <v>0</v>
      </c>
      <c r="M895" s="25">
        <f t="shared" si="54"/>
        <v>0</v>
      </c>
      <c r="N895" s="15">
        <v>0</v>
      </c>
      <c r="O895" s="17">
        <v>0</v>
      </c>
      <c r="P895" s="44">
        <f t="shared" si="56"/>
        <v>0</v>
      </c>
    </row>
    <row r="896" spans="1:16" ht="14.1" customHeight="1">
      <c r="A896" s="2">
        <v>421</v>
      </c>
      <c r="B896" s="2" t="str">
        <f>VLOOKUP(A896,Sheet2!$A$1:$B$114,2)</f>
        <v>Roanoke Rapids City</v>
      </c>
      <c r="C896" s="2">
        <v>12</v>
      </c>
      <c r="D896" s="2" t="str">
        <f>VLOOKUP(C896,Sheet1!$A$1:$B$18,2)</f>
        <v>Other Professional Staff</v>
      </c>
      <c r="E896" s="15">
        <v>6</v>
      </c>
      <c r="F896" s="17">
        <v>6</v>
      </c>
      <c r="G896" s="25">
        <f t="shared" si="57"/>
        <v>0</v>
      </c>
      <c r="H896" s="15">
        <v>1</v>
      </c>
      <c r="I896" s="17">
        <v>1</v>
      </c>
      <c r="J896" s="25">
        <f t="shared" si="55"/>
        <v>0</v>
      </c>
      <c r="K896" s="15">
        <v>3</v>
      </c>
      <c r="L896" s="17">
        <v>3</v>
      </c>
      <c r="M896" s="25">
        <f t="shared" si="54"/>
        <v>0</v>
      </c>
      <c r="N896" s="15">
        <v>10</v>
      </c>
      <c r="O896" s="17">
        <v>10</v>
      </c>
      <c r="P896" s="44">
        <f t="shared" si="56"/>
        <v>0</v>
      </c>
    </row>
    <row r="897" spans="1:16" ht="14.1" customHeight="1">
      <c r="A897" s="2">
        <v>421</v>
      </c>
      <c r="B897" s="2" t="str">
        <f>VLOOKUP(A897,Sheet2!$A$1:$B$114,2)</f>
        <v>Roanoke Rapids City</v>
      </c>
      <c r="C897" s="2">
        <v>13</v>
      </c>
      <c r="D897" s="2" t="str">
        <f>VLOOKUP(C897,Sheet1!$A$1:$B$18,2)</f>
        <v>Teacher Assistants</v>
      </c>
      <c r="E897" s="15">
        <v>36</v>
      </c>
      <c r="F897" s="17">
        <v>46</v>
      </c>
      <c r="G897" s="25">
        <f t="shared" si="57"/>
        <v>-10</v>
      </c>
      <c r="H897" s="15">
        <v>5</v>
      </c>
      <c r="I897" s="17">
        <v>13</v>
      </c>
      <c r="J897" s="25">
        <f t="shared" si="55"/>
        <v>-8</v>
      </c>
      <c r="K897" s="15">
        <v>3</v>
      </c>
      <c r="L897" s="17">
        <v>5</v>
      </c>
      <c r="M897" s="25">
        <f t="shared" si="54"/>
        <v>-2</v>
      </c>
      <c r="N897" s="15">
        <v>44</v>
      </c>
      <c r="O897" s="17">
        <v>64</v>
      </c>
      <c r="P897" s="44">
        <f t="shared" si="56"/>
        <v>-20</v>
      </c>
    </row>
    <row r="898" spans="1:16" ht="14.1" customHeight="1">
      <c r="A898" s="2">
        <v>421</v>
      </c>
      <c r="B898" s="2" t="str">
        <f>VLOOKUP(A898,Sheet2!$A$1:$B$114,2)</f>
        <v>Roanoke Rapids City</v>
      </c>
      <c r="C898" s="2">
        <v>14</v>
      </c>
      <c r="D898" s="2" t="str">
        <f>VLOOKUP(C898,Sheet1!$A$1:$B$18,2)</f>
        <v>Technicians</v>
      </c>
      <c r="E898" s="15">
        <v>3</v>
      </c>
      <c r="F898" s="17">
        <v>0</v>
      </c>
      <c r="G898" s="25">
        <f t="shared" si="57"/>
        <v>3</v>
      </c>
      <c r="H898" s="15">
        <v>0</v>
      </c>
      <c r="I898" s="17">
        <v>0</v>
      </c>
      <c r="J898" s="25">
        <f t="shared" si="55"/>
        <v>0</v>
      </c>
      <c r="K898" s="15">
        <v>0</v>
      </c>
      <c r="L898" s="17">
        <v>2</v>
      </c>
      <c r="M898" s="25">
        <f t="shared" si="54"/>
        <v>-2</v>
      </c>
      <c r="N898" s="15">
        <v>3</v>
      </c>
      <c r="O898" s="17">
        <v>2</v>
      </c>
      <c r="P898" s="44">
        <f t="shared" si="56"/>
        <v>1</v>
      </c>
    </row>
    <row r="899" spans="1:16" ht="14.1" customHeight="1">
      <c r="A899" s="2">
        <v>421</v>
      </c>
      <c r="B899" s="2" t="str">
        <f>VLOOKUP(A899,Sheet2!$A$1:$B$114,2)</f>
        <v>Roanoke Rapids City</v>
      </c>
      <c r="C899" s="2">
        <v>15</v>
      </c>
      <c r="D899" s="2" t="str">
        <f>VLOOKUP(C899,Sheet1!$A$1:$B$18,2)</f>
        <v>Clerks/Secretaries</v>
      </c>
      <c r="E899" s="15">
        <v>22</v>
      </c>
      <c r="F899" s="17">
        <v>23</v>
      </c>
      <c r="G899" s="25">
        <f t="shared" si="57"/>
        <v>-1</v>
      </c>
      <c r="H899" s="15">
        <v>0</v>
      </c>
      <c r="I899" s="17">
        <v>1</v>
      </c>
      <c r="J899" s="25">
        <f t="shared" si="55"/>
        <v>-1</v>
      </c>
      <c r="K899" s="15">
        <v>3</v>
      </c>
      <c r="L899" s="17">
        <v>2</v>
      </c>
      <c r="M899" s="25">
        <f t="shared" ref="M899:M962" si="58">K899-L899</f>
        <v>1</v>
      </c>
      <c r="N899" s="15">
        <v>25</v>
      </c>
      <c r="O899" s="17">
        <v>26</v>
      </c>
      <c r="P899" s="44">
        <f t="shared" si="56"/>
        <v>-1</v>
      </c>
    </row>
    <row r="900" spans="1:16" ht="14.1" customHeight="1">
      <c r="A900" s="2">
        <v>421</v>
      </c>
      <c r="B900" s="2" t="str">
        <f>VLOOKUP(A900,Sheet2!$A$1:$B$114,2)</f>
        <v>Roanoke Rapids City</v>
      </c>
      <c r="C900" s="2">
        <v>16</v>
      </c>
      <c r="D900" s="2" t="str">
        <f>VLOOKUP(C900,Sheet1!$A$1:$B$18,2)</f>
        <v>Service Workers</v>
      </c>
      <c r="E900" s="15">
        <v>8</v>
      </c>
      <c r="F900" s="17">
        <v>8</v>
      </c>
      <c r="G900" s="25">
        <f t="shared" si="57"/>
        <v>0</v>
      </c>
      <c r="H900" s="15">
        <v>17</v>
      </c>
      <c r="I900" s="17">
        <v>14</v>
      </c>
      <c r="J900" s="25">
        <f t="shared" ref="J900:J963" si="59">H900-I900</f>
        <v>3</v>
      </c>
      <c r="K900" s="15">
        <v>17</v>
      </c>
      <c r="L900" s="17">
        <v>21</v>
      </c>
      <c r="M900" s="25">
        <f t="shared" si="58"/>
        <v>-4</v>
      </c>
      <c r="N900" s="15">
        <v>42</v>
      </c>
      <c r="O900" s="17">
        <v>43</v>
      </c>
      <c r="P900" s="44">
        <f t="shared" ref="P900:P963" si="60">N900-O900</f>
        <v>-1</v>
      </c>
    </row>
    <row r="901" spans="1:16" ht="17.100000000000001" customHeight="1">
      <c r="A901" s="2">
        <v>421</v>
      </c>
      <c r="B901" s="2" t="str">
        <f>VLOOKUP(A901,Sheet2!$A$1:$B$114,2)</f>
        <v>Roanoke Rapids City</v>
      </c>
      <c r="C901" s="2">
        <v>17</v>
      </c>
      <c r="D901" s="2" t="str">
        <f>VLOOKUP(C901,Sheet1!$A$1:$B$18,2)</f>
        <v>Skilled Crafts</v>
      </c>
      <c r="E901" s="15">
        <v>0</v>
      </c>
      <c r="F901" s="17">
        <v>0</v>
      </c>
      <c r="G901" s="25">
        <f t="shared" si="57"/>
        <v>0</v>
      </c>
      <c r="H901" s="15">
        <v>0</v>
      </c>
      <c r="I901" s="17">
        <v>0</v>
      </c>
      <c r="J901" s="25">
        <f t="shared" si="59"/>
        <v>0</v>
      </c>
      <c r="K901" s="15">
        <v>0</v>
      </c>
      <c r="L901" s="17">
        <v>0</v>
      </c>
      <c r="M901" s="25">
        <f t="shared" si="58"/>
        <v>0</v>
      </c>
      <c r="N901" s="15">
        <v>0</v>
      </c>
      <c r="O901" s="17">
        <v>0</v>
      </c>
      <c r="P901" s="44">
        <f t="shared" si="60"/>
        <v>0</v>
      </c>
    </row>
    <row r="902" spans="1:16" ht="17.100000000000001" customHeight="1">
      <c r="A902" s="2">
        <v>421</v>
      </c>
      <c r="B902" s="2" t="str">
        <f>VLOOKUP(A902,Sheet2!$A$1:$B$114,2)</f>
        <v>Roanoke Rapids City</v>
      </c>
      <c r="C902" s="2">
        <v>18</v>
      </c>
      <c r="D902" s="2" t="str">
        <f>VLOOKUP(C902,Sheet1!$A$1:$B$18,2)</f>
        <v>Laborers Unskilled</v>
      </c>
      <c r="E902" s="15">
        <v>0</v>
      </c>
      <c r="F902" s="17">
        <v>0</v>
      </c>
      <c r="G902" s="25">
        <f t="shared" si="57"/>
        <v>0</v>
      </c>
      <c r="H902" s="15">
        <v>0</v>
      </c>
      <c r="I902" s="17">
        <v>0</v>
      </c>
      <c r="J902" s="25">
        <f t="shared" si="59"/>
        <v>0</v>
      </c>
      <c r="K902" s="15">
        <v>9</v>
      </c>
      <c r="L902" s="17">
        <v>9</v>
      </c>
      <c r="M902" s="25">
        <f t="shared" si="58"/>
        <v>0</v>
      </c>
      <c r="N902" s="15">
        <v>9</v>
      </c>
      <c r="O902" s="17">
        <v>9</v>
      </c>
      <c r="P902" s="44">
        <f t="shared" si="60"/>
        <v>0</v>
      </c>
    </row>
    <row r="903" spans="1:16" ht="14.1" customHeight="1">
      <c r="A903" s="2">
        <v>422</v>
      </c>
      <c r="B903" s="2" t="str">
        <f>VLOOKUP(A903,Sheet2!$A$1:$B$114,2)</f>
        <v>Weldon City</v>
      </c>
      <c r="C903" s="2">
        <v>1</v>
      </c>
      <c r="D903" s="2" t="str">
        <f>VLOOKUP(C903,Sheet1!$A$1:$B$18,2)</f>
        <v>Officials, Administrators, Managers</v>
      </c>
      <c r="E903" s="15">
        <v>5</v>
      </c>
      <c r="F903" s="17">
        <v>5</v>
      </c>
      <c r="G903" s="25">
        <f t="shared" si="57"/>
        <v>0</v>
      </c>
      <c r="H903" s="15">
        <v>1</v>
      </c>
      <c r="I903" s="17">
        <v>1</v>
      </c>
      <c r="J903" s="25">
        <f t="shared" si="59"/>
        <v>0</v>
      </c>
      <c r="K903" s="15">
        <v>2</v>
      </c>
      <c r="L903" s="17">
        <v>2</v>
      </c>
      <c r="M903" s="25">
        <f t="shared" si="58"/>
        <v>0</v>
      </c>
      <c r="N903" s="15">
        <v>8</v>
      </c>
      <c r="O903" s="17">
        <v>8</v>
      </c>
      <c r="P903" s="44">
        <f t="shared" si="60"/>
        <v>0</v>
      </c>
    </row>
    <row r="904" spans="1:16" ht="14.1" customHeight="1">
      <c r="A904" s="2">
        <v>422</v>
      </c>
      <c r="B904" s="2" t="str">
        <f>VLOOKUP(A904,Sheet2!$A$1:$B$114,2)</f>
        <v>Weldon City</v>
      </c>
      <c r="C904" s="2">
        <v>2</v>
      </c>
      <c r="D904" s="2" t="str">
        <f>VLOOKUP(C904,Sheet1!$A$1:$B$18,2)</f>
        <v>Principals</v>
      </c>
      <c r="E904" s="15">
        <v>3</v>
      </c>
      <c r="F904" s="17">
        <v>4</v>
      </c>
      <c r="G904" s="25">
        <f t="shared" si="57"/>
        <v>-1</v>
      </c>
      <c r="H904" s="15">
        <v>0</v>
      </c>
      <c r="I904" s="17">
        <v>0</v>
      </c>
      <c r="J904" s="25">
        <f t="shared" si="59"/>
        <v>0</v>
      </c>
      <c r="K904" s="15">
        <v>1</v>
      </c>
      <c r="L904" s="17">
        <v>0</v>
      </c>
      <c r="M904" s="25">
        <f t="shared" si="58"/>
        <v>1</v>
      </c>
      <c r="N904" s="15">
        <v>4</v>
      </c>
      <c r="O904" s="17">
        <v>4</v>
      </c>
      <c r="P904" s="44">
        <f t="shared" si="60"/>
        <v>0</v>
      </c>
    </row>
    <row r="905" spans="1:16" ht="14.1" customHeight="1">
      <c r="A905" s="2">
        <v>422</v>
      </c>
      <c r="B905" s="2" t="str">
        <f>VLOOKUP(A905,Sheet2!$A$1:$B$114,2)</f>
        <v>Weldon City</v>
      </c>
      <c r="C905" s="2">
        <v>3</v>
      </c>
      <c r="D905" s="2" t="str">
        <f>VLOOKUP(C905,Sheet1!$A$1:$B$18,2)</f>
        <v>Assistant Principals, Teaching</v>
      </c>
      <c r="E905" s="15">
        <v>0</v>
      </c>
      <c r="F905" s="17">
        <v>0</v>
      </c>
      <c r="G905" s="25">
        <f t="shared" si="57"/>
        <v>0</v>
      </c>
      <c r="H905" s="15">
        <v>0</v>
      </c>
      <c r="I905" s="17">
        <v>0</v>
      </c>
      <c r="J905" s="25">
        <f t="shared" si="59"/>
        <v>0</v>
      </c>
      <c r="K905" s="15">
        <v>0</v>
      </c>
      <c r="L905" s="17">
        <v>0</v>
      </c>
      <c r="M905" s="25">
        <f t="shared" si="58"/>
        <v>0</v>
      </c>
      <c r="N905" s="15">
        <v>0</v>
      </c>
      <c r="O905" s="17">
        <v>0</v>
      </c>
      <c r="P905" s="44">
        <f t="shared" si="60"/>
        <v>0</v>
      </c>
    </row>
    <row r="906" spans="1:16" ht="14.1" customHeight="1">
      <c r="A906" s="2">
        <v>422</v>
      </c>
      <c r="B906" s="2" t="str">
        <f>VLOOKUP(A906,Sheet2!$A$1:$B$114,2)</f>
        <v>Weldon City</v>
      </c>
      <c r="C906" s="2">
        <v>4</v>
      </c>
      <c r="D906" s="2" t="str">
        <f>VLOOKUP(C906,Sheet1!$A$1:$B$18,2)</f>
        <v>Assistant Principals, Non-Teaching</v>
      </c>
      <c r="E906" s="15">
        <v>2</v>
      </c>
      <c r="F906" s="17">
        <v>3</v>
      </c>
      <c r="G906" s="25">
        <f t="shared" si="57"/>
        <v>-1</v>
      </c>
      <c r="H906" s="15">
        <v>0</v>
      </c>
      <c r="I906" s="17">
        <v>0</v>
      </c>
      <c r="J906" s="25">
        <f t="shared" si="59"/>
        <v>0</v>
      </c>
      <c r="K906" s="15">
        <v>0</v>
      </c>
      <c r="L906" s="17">
        <v>0</v>
      </c>
      <c r="M906" s="25">
        <f t="shared" si="58"/>
        <v>0</v>
      </c>
      <c r="N906" s="15">
        <v>2</v>
      </c>
      <c r="O906" s="17">
        <v>3</v>
      </c>
      <c r="P906" s="44">
        <f t="shared" si="60"/>
        <v>-1</v>
      </c>
    </row>
    <row r="907" spans="1:16" ht="14.1" customHeight="1">
      <c r="A907" s="2">
        <v>422</v>
      </c>
      <c r="B907" s="2" t="str">
        <f>VLOOKUP(A907,Sheet2!$A$1:$B$114,2)</f>
        <v>Weldon City</v>
      </c>
      <c r="C907" s="2">
        <v>5</v>
      </c>
      <c r="D907" s="2" t="str">
        <f>VLOOKUP(C907,Sheet1!$A$1:$B$18,2)</f>
        <v>Elementry Teachers</v>
      </c>
      <c r="E907" s="15">
        <v>30</v>
      </c>
      <c r="F907" s="17">
        <v>26</v>
      </c>
      <c r="G907" s="25">
        <f t="shared" si="57"/>
        <v>4</v>
      </c>
      <c r="H907" s="15">
        <v>12</v>
      </c>
      <c r="I907" s="17">
        <v>17</v>
      </c>
      <c r="J907" s="25">
        <f t="shared" si="59"/>
        <v>-5</v>
      </c>
      <c r="K907" s="15">
        <v>2</v>
      </c>
      <c r="L907" s="17">
        <v>2</v>
      </c>
      <c r="M907" s="25">
        <f t="shared" si="58"/>
        <v>0</v>
      </c>
      <c r="N907" s="15">
        <v>44</v>
      </c>
      <c r="O907" s="17">
        <v>45</v>
      </c>
      <c r="P907" s="44">
        <f t="shared" si="60"/>
        <v>-1</v>
      </c>
    </row>
    <row r="908" spans="1:16" ht="14.1" customHeight="1">
      <c r="A908" s="2">
        <v>422</v>
      </c>
      <c r="B908" s="2" t="str">
        <f>VLOOKUP(A908,Sheet2!$A$1:$B$114,2)</f>
        <v>Weldon City</v>
      </c>
      <c r="C908" s="2">
        <v>6</v>
      </c>
      <c r="D908" s="2" t="str">
        <f>VLOOKUP(C908,Sheet1!$A$1:$B$18,2)</f>
        <v>Secondary Teachers</v>
      </c>
      <c r="E908" s="15">
        <v>17</v>
      </c>
      <c r="F908" s="17">
        <v>21</v>
      </c>
      <c r="G908" s="25">
        <f t="shared" si="57"/>
        <v>-4</v>
      </c>
      <c r="H908" s="15">
        <v>4</v>
      </c>
      <c r="I908" s="17">
        <v>3</v>
      </c>
      <c r="J908" s="25">
        <f t="shared" si="59"/>
        <v>1</v>
      </c>
      <c r="K908" s="15">
        <v>2</v>
      </c>
      <c r="L908" s="17">
        <v>1</v>
      </c>
      <c r="M908" s="25">
        <f t="shared" si="58"/>
        <v>1</v>
      </c>
      <c r="N908" s="15">
        <v>23</v>
      </c>
      <c r="O908" s="17">
        <v>25</v>
      </c>
      <c r="P908" s="44">
        <f t="shared" si="60"/>
        <v>-2</v>
      </c>
    </row>
    <row r="909" spans="1:16" ht="14.1" customHeight="1">
      <c r="A909" s="2">
        <v>422</v>
      </c>
      <c r="B909" s="2" t="str">
        <f>VLOOKUP(A909,Sheet2!$A$1:$B$114,2)</f>
        <v>Weldon City</v>
      </c>
      <c r="C909" s="2">
        <v>7</v>
      </c>
      <c r="D909" s="2" t="str">
        <f>VLOOKUP(C909,Sheet1!$A$1:$B$18,2)</f>
        <v>Other Teachers</v>
      </c>
      <c r="E909" s="15">
        <v>13</v>
      </c>
      <c r="F909" s="17">
        <v>13</v>
      </c>
      <c r="G909" s="25">
        <f t="shared" si="57"/>
        <v>0</v>
      </c>
      <c r="H909" s="15">
        <v>3</v>
      </c>
      <c r="I909" s="17">
        <v>5</v>
      </c>
      <c r="J909" s="25">
        <f t="shared" si="59"/>
        <v>-2</v>
      </c>
      <c r="K909" s="15">
        <v>0</v>
      </c>
      <c r="L909" s="17">
        <v>1</v>
      </c>
      <c r="M909" s="25">
        <f t="shared" si="58"/>
        <v>-1</v>
      </c>
      <c r="N909" s="15">
        <v>16</v>
      </c>
      <c r="O909" s="17">
        <v>19</v>
      </c>
      <c r="P909" s="44">
        <f t="shared" si="60"/>
        <v>-3</v>
      </c>
    </row>
    <row r="910" spans="1:16" ht="14.1" customHeight="1">
      <c r="A910" s="2">
        <v>422</v>
      </c>
      <c r="B910" s="2" t="str">
        <f>VLOOKUP(A910,Sheet2!$A$1:$B$114,2)</f>
        <v>Weldon City</v>
      </c>
      <c r="C910" s="2">
        <v>8</v>
      </c>
      <c r="D910" s="2" t="str">
        <f>VLOOKUP(C910,Sheet1!$A$1:$B$18,2)</f>
        <v>Guidence Personnel</v>
      </c>
      <c r="E910" s="15">
        <v>2</v>
      </c>
      <c r="F910" s="17">
        <v>2</v>
      </c>
      <c r="G910" s="25">
        <f t="shared" si="57"/>
        <v>0</v>
      </c>
      <c r="H910" s="15">
        <v>0</v>
      </c>
      <c r="I910" s="17">
        <v>0</v>
      </c>
      <c r="J910" s="25">
        <f t="shared" si="59"/>
        <v>0</v>
      </c>
      <c r="K910" s="15">
        <v>2</v>
      </c>
      <c r="L910" s="17">
        <v>2</v>
      </c>
      <c r="M910" s="25">
        <f t="shared" si="58"/>
        <v>0</v>
      </c>
      <c r="N910" s="15">
        <v>4</v>
      </c>
      <c r="O910" s="17">
        <v>4</v>
      </c>
      <c r="P910" s="44">
        <f t="shared" si="60"/>
        <v>0</v>
      </c>
    </row>
    <row r="911" spans="1:16" ht="14.1" customHeight="1">
      <c r="A911" s="2">
        <v>422</v>
      </c>
      <c r="B911" s="2" t="str">
        <f>VLOOKUP(A911,Sheet2!$A$1:$B$114,2)</f>
        <v>Weldon City</v>
      </c>
      <c r="C911" s="2">
        <v>9</v>
      </c>
      <c r="D911" s="2" t="str">
        <f>VLOOKUP(C911,Sheet1!$A$1:$B$18,2)</f>
        <v>Psychology Personnel</v>
      </c>
      <c r="E911" s="15">
        <v>0</v>
      </c>
      <c r="F911" s="17">
        <v>0</v>
      </c>
      <c r="G911" s="25">
        <f t="shared" si="57"/>
        <v>0</v>
      </c>
      <c r="H911" s="15">
        <v>0</v>
      </c>
      <c r="I911" s="17">
        <v>0</v>
      </c>
      <c r="J911" s="25">
        <f t="shared" si="59"/>
        <v>0</v>
      </c>
      <c r="K911" s="15">
        <v>0</v>
      </c>
      <c r="L911" s="17">
        <v>0</v>
      </c>
      <c r="M911" s="25">
        <f t="shared" si="58"/>
        <v>0</v>
      </c>
      <c r="N911" s="15">
        <v>0</v>
      </c>
      <c r="O911" s="17">
        <v>0</v>
      </c>
      <c r="P911" s="44">
        <f t="shared" si="60"/>
        <v>0</v>
      </c>
    </row>
    <row r="912" spans="1:16" ht="14.1" customHeight="1">
      <c r="A912" s="2">
        <v>422</v>
      </c>
      <c r="B912" s="2" t="str">
        <f>VLOOKUP(A912,Sheet2!$A$1:$B$114,2)</f>
        <v>Weldon City</v>
      </c>
      <c r="C912" s="2">
        <v>10</v>
      </c>
      <c r="D912" s="2" t="str">
        <f>VLOOKUP(C912,Sheet1!$A$1:$B$18,2)</f>
        <v>Media Cordinators and Audio Visual</v>
      </c>
      <c r="E912" s="15">
        <v>3</v>
      </c>
      <c r="F912" s="17">
        <v>3</v>
      </c>
      <c r="G912" s="25">
        <f t="shared" si="57"/>
        <v>0</v>
      </c>
      <c r="H912" s="15">
        <v>0</v>
      </c>
      <c r="I912" s="17">
        <v>0</v>
      </c>
      <c r="J912" s="25">
        <f t="shared" si="59"/>
        <v>0</v>
      </c>
      <c r="K912" s="15">
        <v>0</v>
      </c>
      <c r="L912" s="17">
        <v>0</v>
      </c>
      <c r="M912" s="25">
        <f t="shared" si="58"/>
        <v>0</v>
      </c>
      <c r="N912" s="15">
        <v>3</v>
      </c>
      <c r="O912" s="17">
        <v>3</v>
      </c>
      <c r="P912" s="44">
        <f t="shared" si="60"/>
        <v>0</v>
      </c>
    </row>
    <row r="913" spans="1:16" ht="14.1" customHeight="1">
      <c r="A913" s="2">
        <v>422</v>
      </c>
      <c r="B913" s="2" t="str">
        <f>VLOOKUP(A913,Sheet2!$A$1:$B$114,2)</f>
        <v>Weldon City</v>
      </c>
      <c r="C913" s="2">
        <v>11</v>
      </c>
      <c r="D913" s="2" t="str">
        <f>VLOOKUP(C913,Sheet1!$A$1:$B$18,2)</f>
        <v>Consultants and Supervisors of Instructions</v>
      </c>
      <c r="E913" s="15">
        <v>9</v>
      </c>
      <c r="F913" s="17">
        <v>12</v>
      </c>
      <c r="G913" s="25">
        <f t="shared" si="57"/>
        <v>-3</v>
      </c>
      <c r="H913" s="15">
        <v>0</v>
      </c>
      <c r="I913" s="17">
        <v>0</v>
      </c>
      <c r="J913" s="25">
        <f t="shared" si="59"/>
        <v>0</v>
      </c>
      <c r="K913" s="15">
        <v>4</v>
      </c>
      <c r="L913" s="17">
        <v>0</v>
      </c>
      <c r="M913" s="25">
        <f t="shared" si="58"/>
        <v>4</v>
      </c>
      <c r="N913" s="15">
        <v>13</v>
      </c>
      <c r="O913" s="17">
        <v>12</v>
      </c>
      <c r="P913" s="44">
        <f t="shared" si="60"/>
        <v>1</v>
      </c>
    </row>
    <row r="914" spans="1:16" ht="14.1" customHeight="1">
      <c r="A914" s="2">
        <v>422</v>
      </c>
      <c r="B914" s="2" t="str">
        <f>VLOOKUP(A914,Sheet2!$A$1:$B$114,2)</f>
        <v>Weldon City</v>
      </c>
      <c r="C914" s="2">
        <v>12</v>
      </c>
      <c r="D914" s="2" t="str">
        <f>VLOOKUP(C914,Sheet1!$A$1:$B$18,2)</f>
        <v>Other Professional Staff</v>
      </c>
      <c r="E914" s="15">
        <v>8</v>
      </c>
      <c r="F914" s="17">
        <v>9</v>
      </c>
      <c r="G914" s="25">
        <f t="shared" si="57"/>
        <v>-1</v>
      </c>
      <c r="H914" s="15">
        <v>0</v>
      </c>
      <c r="I914" s="17">
        <v>0</v>
      </c>
      <c r="J914" s="25">
        <f t="shared" si="59"/>
        <v>0</v>
      </c>
      <c r="K914" s="15">
        <v>3</v>
      </c>
      <c r="L914" s="17">
        <v>4</v>
      </c>
      <c r="M914" s="25">
        <f t="shared" si="58"/>
        <v>-1</v>
      </c>
      <c r="N914" s="15">
        <v>11</v>
      </c>
      <c r="O914" s="17">
        <v>13</v>
      </c>
      <c r="P914" s="44">
        <f t="shared" si="60"/>
        <v>-2</v>
      </c>
    </row>
    <row r="915" spans="1:16" ht="14.1" customHeight="1">
      <c r="A915" s="2">
        <v>422</v>
      </c>
      <c r="B915" s="2" t="str">
        <f>VLOOKUP(A915,Sheet2!$A$1:$B$114,2)</f>
        <v>Weldon City</v>
      </c>
      <c r="C915" s="2">
        <v>13</v>
      </c>
      <c r="D915" s="2" t="str">
        <f>VLOOKUP(C915,Sheet1!$A$1:$B$18,2)</f>
        <v>Teacher Assistants</v>
      </c>
      <c r="E915" s="15">
        <v>13</v>
      </c>
      <c r="F915" s="17">
        <v>15</v>
      </c>
      <c r="G915" s="25">
        <f t="shared" si="57"/>
        <v>-2</v>
      </c>
      <c r="H915" s="15">
        <v>4</v>
      </c>
      <c r="I915" s="17">
        <v>5</v>
      </c>
      <c r="J915" s="25">
        <f t="shared" si="59"/>
        <v>-1</v>
      </c>
      <c r="K915" s="15">
        <v>0</v>
      </c>
      <c r="L915" s="17">
        <v>1</v>
      </c>
      <c r="M915" s="25">
        <f t="shared" si="58"/>
        <v>-1</v>
      </c>
      <c r="N915" s="15">
        <v>17</v>
      </c>
      <c r="O915" s="17">
        <v>21</v>
      </c>
      <c r="P915" s="44">
        <f t="shared" si="60"/>
        <v>-4</v>
      </c>
    </row>
    <row r="916" spans="1:16" ht="14.1" customHeight="1">
      <c r="A916" s="2">
        <v>422</v>
      </c>
      <c r="B916" s="2" t="str">
        <f>VLOOKUP(A916,Sheet2!$A$1:$B$114,2)</f>
        <v>Weldon City</v>
      </c>
      <c r="C916" s="2">
        <v>14</v>
      </c>
      <c r="D916" s="2" t="str">
        <f>VLOOKUP(C916,Sheet1!$A$1:$B$18,2)</f>
        <v>Technicians</v>
      </c>
      <c r="E916" s="15">
        <v>3</v>
      </c>
      <c r="F916" s="17">
        <v>2</v>
      </c>
      <c r="G916" s="25">
        <f t="shared" si="57"/>
        <v>1</v>
      </c>
      <c r="H916" s="15">
        <v>0</v>
      </c>
      <c r="I916" s="17">
        <v>0</v>
      </c>
      <c r="J916" s="25">
        <f t="shared" si="59"/>
        <v>0</v>
      </c>
      <c r="K916" s="15">
        <v>0</v>
      </c>
      <c r="L916" s="17">
        <v>0</v>
      </c>
      <c r="M916" s="25">
        <f t="shared" si="58"/>
        <v>0</v>
      </c>
      <c r="N916" s="15">
        <v>3</v>
      </c>
      <c r="O916" s="17">
        <v>2</v>
      </c>
      <c r="P916" s="44">
        <f t="shared" si="60"/>
        <v>1</v>
      </c>
    </row>
    <row r="917" spans="1:16" ht="14.1" customHeight="1">
      <c r="A917" s="2">
        <v>422</v>
      </c>
      <c r="B917" s="2" t="str">
        <f>VLOOKUP(A917,Sheet2!$A$1:$B$114,2)</f>
        <v>Weldon City</v>
      </c>
      <c r="C917" s="2">
        <v>15</v>
      </c>
      <c r="D917" s="2" t="str">
        <f>VLOOKUP(C917,Sheet1!$A$1:$B$18,2)</f>
        <v>Clerks/Secretaries</v>
      </c>
      <c r="E917" s="15">
        <v>8</v>
      </c>
      <c r="F917" s="17">
        <v>8</v>
      </c>
      <c r="G917" s="25">
        <f t="shared" si="57"/>
        <v>0</v>
      </c>
      <c r="H917" s="15">
        <v>2</v>
      </c>
      <c r="I917" s="17">
        <v>2</v>
      </c>
      <c r="J917" s="25">
        <f t="shared" si="59"/>
        <v>0</v>
      </c>
      <c r="K917" s="15">
        <v>4</v>
      </c>
      <c r="L917" s="17">
        <v>7</v>
      </c>
      <c r="M917" s="25">
        <f t="shared" si="58"/>
        <v>-3</v>
      </c>
      <c r="N917" s="15">
        <v>14</v>
      </c>
      <c r="O917" s="17">
        <v>17</v>
      </c>
      <c r="P917" s="44">
        <f t="shared" si="60"/>
        <v>-3</v>
      </c>
    </row>
    <row r="918" spans="1:16" ht="14.1" customHeight="1">
      <c r="A918" s="2">
        <v>422</v>
      </c>
      <c r="B918" s="2" t="str">
        <f>VLOOKUP(A918,Sheet2!$A$1:$B$114,2)</f>
        <v>Weldon City</v>
      </c>
      <c r="C918" s="2">
        <v>16</v>
      </c>
      <c r="D918" s="2" t="str">
        <f>VLOOKUP(C918,Sheet1!$A$1:$B$18,2)</f>
        <v>Service Workers</v>
      </c>
      <c r="E918" s="15">
        <v>4</v>
      </c>
      <c r="F918" s="17">
        <v>0</v>
      </c>
      <c r="G918" s="25">
        <f t="shared" si="57"/>
        <v>4</v>
      </c>
      <c r="H918" s="15">
        <v>0</v>
      </c>
      <c r="I918" s="17">
        <v>0</v>
      </c>
      <c r="J918" s="25">
        <f t="shared" si="59"/>
        <v>0</v>
      </c>
      <c r="K918" s="15">
        <v>12</v>
      </c>
      <c r="L918" s="17">
        <v>21</v>
      </c>
      <c r="M918" s="25">
        <f t="shared" si="58"/>
        <v>-9</v>
      </c>
      <c r="N918" s="15">
        <v>16</v>
      </c>
      <c r="O918" s="17">
        <v>21</v>
      </c>
      <c r="P918" s="44">
        <f t="shared" si="60"/>
        <v>-5</v>
      </c>
    </row>
    <row r="919" spans="1:16" ht="14.1" customHeight="1">
      <c r="A919" s="2">
        <v>422</v>
      </c>
      <c r="B919" s="2" t="str">
        <f>VLOOKUP(A919,Sheet2!$A$1:$B$114,2)</f>
        <v>Weldon City</v>
      </c>
      <c r="C919" s="2">
        <v>17</v>
      </c>
      <c r="D919" s="2" t="str">
        <f>VLOOKUP(C919,Sheet1!$A$1:$B$18,2)</f>
        <v>Skilled Crafts</v>
      </c>
      <c r="E919" s="15">
        <v>0</v>
      </c>
      <c r="F919" s="17">
        <v>0</v>
      </c>
      <c r="G919" s="25">
        <f t="shared" si="57"/>
        <v>0</v>
      </c>
      <c r="H919" s="15">
        <v>0</v>
      </c>
      <c r="I919" s="17">
        <v>0</v>
      </c>
      <c r="J919" s="25">
        <f t="shared" si="59"/>
        <v>0</v>
      </c>
      <c r="K919" s="15">
        <v>0</v>
      </c>
      <c r="L919" s="17">
        <v>0</v>
      </c>
      <c r="M919" s="25">
        <f t="shared" si="58"/>
        <v>0</v>
      </c>
      <c r="N919" s="15">
        <v>0</v>
      </c>
      <c r="O919" s="17">
        <v>0</v>
      </c>
      <c r="P919" s="44">
        <f t="shared" si="60"/>
        <v>0</v>
      </c>
    </row>
    <row r="920" spans="1:16" ht="14.1" customHeight="1">
      <c r="A920" s="2">
        <v>422</v>
      </c>
      <c r="B920" s="2" t="str">
        <f>VLOOKUP(A920,Sheet2!$A$1:$B$114,2)</f>
        <v>Weldon City</v>
      </c>
      <c r="C920" s="2">
        <v>18</v>
      </c>
      <c r="D920" s="2" t="str">
        <f>VLOOKUP(C920,Sheet1!$A$1:$B$18,2)</f>
        <v>Laborers Unskilled</v>
      </c>
      <c r="E920" s="15">
        <v>0</v>
      </c>
      <c r="F920" s="17">
        <v>0</v>
      </c>
      <c r="G920" s="25">
        <f t="shared" si="57"/>
        <v>0</v>
      </c>
      <c r="H920" s="15">
        <v>0</v>
      </c>
      <c r="I920" s="17">
        <v>0</v>
      </c>
      <c r="J920" s="25">
        <f t="shared" si="59"/>
        <v>0</v>
      </c>
      <c r="K920" s="15">
        <v>0</v>
      </c>
      <c r="L920" s="17">
        <v>0</v>
      </c>
      <c r="M920" s="25">
        <f t="shared" si="58"/>
        <v>0</v>
      </c>
      <c r="N920" s="15">
        <v>0</v>
      </c>
      <c r="O920" s="17">
        <v>0</v>
      </c>
      <c r="P920" s="44">
        <f t="shared" si="60"/>
        <v>0</v>
      </c>
    </row>
    <row r="921" spans="1:16" ht="14.1" customHeight="1">
      <c r="A921" s="2">
        <v>430</v>
      </c>
      <c r="B921" s="2" t="str">
        <f>VLOOKUP(A921,Sheet2!$A$1:$B$114,2)</f>
        <v>Harnett Co</v>
      </c>
      <c r="C921" s="2">
        <v>1</v>
      </c>
      <c r="D921" s="2" t="str">
        <f>VLOOKUP(C921,Sheet1!$A$1:$B$18,2)</f>
        <v>Officials, Administrators, Managers</v>
      </c>
      <c r="E921" s="15">
        <v>10</v>
      </c>
      <c r="F921" s="17">
        <v>10</v>
      </c>
      <c r="G921" s="25">
        <f t="shared" si="57"/>
        <v>0</v>
      </c>
      <c r="H921" s="15">
        <v>3</v>
      </c>
      <c r="I921" s="17">
        <v>3</v>
      </c>
      <c r="J921" s="25">
        <f t="shared" si="59"/>
        <v>0</v>
      </c>
      <c r="K921" s="15">
        <v>6</v>
      </c>
      <c r="L921" s="17">
        <v>6</v>
      </c>
      <c r="M921" s="25">
        <f t="shared" si="58"/>
        <v>0</v>
      </c>
      <c r="N921" s="15">
        <v>19</v>
      </c>
      <c r="O921" s="17">
        <v>19</v>
      </c>
      <c r="P921" s="44">
        <f t="shared" si="60"/>
        <v>0</v>
      </c>
    </row>
    <row r="922" spans="1:16" ht="14.1" customHeight="1">
      <c r="A922" s="2">
        <v>430</v>
      </c>
      <c r="B922" s="2" t="str">
        <f>VLOOKUP(A922,Sheet2!$A$1:$B$114,2)</f>
        <v>Harnett Co</v>
      </c>
      <c r="C922" s="2">
        <v>2</v>
      </c>
      <c r="D922" s="2" t="str">
        <f>VLOOKUP(C922,Sheet1!$A$1:$B$18,2)</f>
        <v>Principals</v>
      </c>
      <c r="E922" s="15">
        <v>28</v>
      </c>
      <c r="F922" s="17">
        <v>28</v>
      </c>
      <c r="G922" s="25">
        <f t="shared" si="57"/>
        <v>0</v>
      </c>
      <c r="H922" s="15">
        <v>0</v>
      </c>
      <c r="I922" s="17">
        <v>0</v>
      </c>
      <c r="J922" s="25">
        <f t="shared" si="59"/>
        <v>0</v>
      </c>
      <c r="K922" s="15">
        <v>0</v>
      </c>
      <c r="L922" s="17">
        <v>0</v>
      </c>
      <c r="M922" s="25">
        <f t="shared" si="58"/>
        <v>0</v>
      </c>
      <c r="N922" s="15">
        <v>28</v>
      </c>
      <c r="O922" s="17">
        <v>28</v>
      </c>
      <c r="P922" s="44">
        <f t="shared" si="60"/>
        <v>0</v>
      </c>
    </row>
    <row r="923" spans="1:16" ht="14.1" customHeight="1">
      <c r="A923" s="2">
        <v>430</v>
      </c>
      <c r="B923" s="2" t="str">
        <f>VLOOKUP(A923,Sheet2!$A$1:$B$114,2)</f>
        <v>Harnett Co</v>
      </c>
      <c r="C923" s="2">
        <v>3</v>
      </c>
      <c r="D923" s="2" t="str">
        <f>VLOOKUP(C923,Sheet1!$A$1:$B$18,2)</f>
        <v>Assistant Principals, Teaching</v>
      </c>
      <c r="E923" s="15">
        <v>0</v>
      </c>
      <c r="F923" s="17">
        <v>0</v>
      </c>
      <c r="G923" s="25">
        <f t="shared" si="57"/>
        <v>0</v>
      </c>
      <c r="H923" s="15">
        <v>0</v>
      </c>
      <c r="I923" s="17">
        <v>0</v>
      </c>
      <c r="J923" s="25">
        <f t="shared" si="59"/>
        <v>0</v>
      </c>
      <c r="K923" s="15">
        <v>0</v>
      </c>
      <c r="L923" s="17">
        <v>0</v>
      </c>
      <c r="M923" s="25">
        <f t="shared" si="58"/>
        <v>0</v>
      </c>
      <c r="N923" s="15">
        <v>0</v>
      </c>
      <c r="O923" s="17">
        <v>0</v>
      </c>
      <c r="P923" s="44">
        <f t="shared" si="60"/>
        <v>0</v>
      </c>
    </row>
    <row r="924" spans="1:16" ht="14.1" customHeight="1">
      <c r="A924" s="2">
        <v>430</v>
      </c>
      <c r="B924" s="2" t="str">
        <f>VLOOKUP(A924,Sheet2!$A$1:$B$114,2)</f>
        <v>Harnett Co</v>
      </c>
      <c r="C924" s="2">
        <v>4</v>
      </c>
      <c r="D924" s="2" t="str">
        <f>VLOOKUP(C924,Sheet1!$A$1:$B$18,2)</f>
        <v>Assistant Principals, Non-Teaching</v>
      </c>
      <c r="E924" s="15">
        <v>30</v>
      </c>
      <c r="F924" s="17">
        <v>34</v>
      </c>
      <c r="G924" s="25">
        <f t="shared" si="57"/>
        <v>-4</v>
      </c>
      <c r="H924" s="15">
        <v>0</v>
      </c>
      <c r="I924" s="17">
        <v>0</v>
      </c>
      <c r="J924" s="25">
        <f t="shared" si="59"/>
        <v>0</v>
      </c>
      <c r="K924" s="15">
        <v>0</v>
      </c>
      <c r="L924" s="17">
        <v>0</v>
      </c>
      <c r="M924" s="25">
        <f t="shared" si="58"/>
        <v>0</v>
      </c>
      <c r="N924" s="15">
        <v>30</v>
      </c>
      <c r="O924" s="17">
        <v>34</v>
      </c>
      <c r="P924" s="44">
        <f t="shared" si="60"/>
        <v>-4</v>
      </c>
    </row>
    <row r="925" spans="1:16" ht="14.1" customHeight="1">
      <c r="A925" s="2">
        <v>430</v>
      </c>
      <c r="B925" s="2" t="str">
        <f>VLOOKUP(A925,Sheet2!$A$1:$B$114,2)</f>
        <v>Harnett Co</v>
      </c>
      <c r="C925" s="2">
        <v>5</v>
      </c>
      <c r="D925" s="2" t="str">
        <f>VLOOKUP(C925,Sheet1!$A$1:$B$18,2)</f>
        <v>Elementry Teachers</v>
      </c>
      <c r="E925" s="15">
        <v>452</v>
      </c>
      <c r="F925" s="17">
        <v>527</v>
      </c>
      <c r="G925" s="25">
        <f t="shared" si="57"/>
        <v>-75</v>
      </c>
      <c r="H925" s="15">
        <v>119</v>
      </c>
      <c r="I925" s="17">
        <v>55</v>
      </c>
      <c r="J925" s="25">
        <f t="shared" si="59"/>
        <v>64</v>
      </c>
      <c r="K925" s="15">
        <v>1</v>
      </c>
      <c r="L925" s="17">
        <v>2</v>
      </c>
      <c r="M925" s="25">
        <f t="shared" si="58"/>
        <v>-1</v>
      </c>
      <c r="N925" s="15">
        <v>572</v>
      </c>
      <c r="O925" s="17">
        <v>584</v>
      </c>
      <c r="P925" s="44">
        <f t="shared" si="60"/>
        <v>-12</v>
      </c>
    </row>
    <row r="926" spans="1:16" ht="14.1" customHeight="1">
      <c r="A926" s="2">
        <v>430</v>
      </c>
      <c r="B926" s="2" t="str">
        <f>VLOOKUP(A926,Sheet2!$A$1:$B$114,2)</f>
        <v>Harnett Co</v>
      </c>
      <c r="C926" s="2">
        <v>6</v>
      </c>
      <c r="D926" s="2" t="str">
        <f>VLOOKUP(C926,Sheet1!$A$1:$B$18,2)</f>
        <v>Secondary Teachers</v>
      </c>
      <c r="E926" s="15">
        <v>143</v>
      </c>
      <c r="F926" s="17">
        <v>150</v>
      </c>
      <c r="G926" s="25">
        <f t="shared" si="57"/>
        <v>-7</v>
      </c>
      <c r="H926" s="15">
        <v>11</v>
      </c>
      <c r="I926" s="17">
        <v>3</v>
      </c>
      <c r="J926" s="25">
        <f t="shared" si="59"/>
        <v>8</v>
      </c>
      <c r="K926" s="15">
        <v>9</v>
      </c>
      <c r="L926" s="17">
        <v>10</v>
      </c>
      <c r="M926" s="25">
        <f t="shared" si="58"/>
        <v>-1</v>
      </c>
      <c r="N926" s="15">
        <v>163</v>
      </c>
      <c r="O926" s="17">
        <v>163</v>
      </c>
      <c r="P926" s="44">
        <f t="shared" si="60"/>
        <v>0</v>
      </c>
    </row>
    <row r="927" spans="1:16" ht="14.1" customHeight="1">
      <c r="A927" s="2">
        <v>430</v>
      </c>
      <c r="B927" s="2" t="str">
        <f>VLOOKUP(A927,Sheet2!$A$1:$B$114,2)</f>
        <v>Harnett Co</v>
      </c>
      <c r="C927" s="2">
        <v>7</v>
      </c>
      <c r="D927" s="2" t="str">
        <f>VLOOKUP(C927,Sheet1!$A$1:$B$18,2)</f>
        <v>Other Teachers</v>
      </c>
      <c r="E927" s="15">
        <v>416</v>
      </c>
      <c r="F927" s="17">
        <v>426</v>
      </c>
      <c r="G927" s="25">
        <f t="shared" si="57"/>
        <v>-10</v>
      </c>
      <c r="H927" s="15">
        <v>26</v>
      </c>
      <c r="I927" s="17">
        <v>30</v>
      </c>
      <c r="J927" s="25">
        <f t="shared" si="59"/>
        <v>-4</v>
      </c>
      <c r="K927" s="15">
        <v>4</v>
      </c>
      <c r="L927" s="17">
        <v>3</v>
      </c>
      <c r="M927" s="25">
        <f t="shared" si="58"/>
        <v>1</v>
      </c>
      <c r="N927" s="15">
        <v>446</v>
      </c>
      <c r="O927" s="17">
        <v>459</v>
      </c>
      <c r="P927" s="44">
        <f t="shared" si="60"/>
        <v>-13</v>
      </c>
    </row>
    <row r="928" spans="1:16" ht="14.1" customHeight="1">
      <c r="A928" s="2">
        <v>430</v>
      </c>
      <c r="B928" s="2" t="str">
        <f>VLOOKUP(A928,Sheet2!$A$1:$B$114,2)</f>
        <v>Harnett Co</v>
      </c>
      <c r="C928" s="2">
        <v>8</v>
      </c>
      <c r="D928" s="2" t="str">
        <f>VLOOKUP(C928,Sheet1!$A$1:$B$18,2)</f>
        <v>Guidence Personnel</v>
      </c>
      <c r="E928" s="15">
        <v>47</v>
      </c>
      <c r="F928" s="17">
        <v>49</v>
      </c>
      <c r="G928" s="25">
        <f t="shared" si="57"/>
        <v>-2</v>
      </c>
      <c r="H928" s="15">
        <v>0</v>
      </c>
      <c r="I928" s="17">
        <v>0</v>
      </c>
      <c r="J928" s="25">
        <f t="shared" si="59"/>
        <v>0</v>
      </c>
      <c r="K928" s="15">
        <v>0</v>
      </c>
      <c r="L928" s="17">
        <v>0</v>
      </c>
      <c r="M928" s="25">
        <f t="shared" si="58"/>
        <v>0</v>
      </c>
      <c r="N928" s="15">
        <v>47</v>
      </c>
      <c r="O928" s="17">
        <v>49</v>
      </c>
      <c r="P928" s="44">
        <f t="shared" si="60"/>
        <v>-2</v>
      </c>
    </row>
    <row r="929" spans="1:16" ht="14.1" customHeight="1">
      <c r="A929" s="2">
        <v>430</v>
      </c>
      <c r="B929" s="2" t="str">
        <f>VLOOKUP(A929,Sheet2!$A$1:$B$114,2)</f>
        <v>Harnett Co</v>
      </c>
      <c r="C929" s="2">
        <v>9</v>
      </c>
      <c r="D929" s="2" t="str">
        <f>VLOOKUP(C929,Sheet1!$A$1:$B$18,2)</f>
        <v>Psychology Personnel</v>
      </c>
      <c r="E929" s="15">
        <v>0</v>
      </c>
      <c r="F929" s="17">
        <v>5</v>
      </c>
      <c r="G929" s="25">
        <f t="shared" si="57"/>
        <v>-5</v>
      </c>
      <c r="H929" s="15">
        <v>6</v>
      </c>
      <c r="I929" s="17">
        <v>0</v>
      </c>
      <c r="J929" s="25">
        <f t="shared" si="59"/>
        <v>6</v>
      </c>
      <c r="K929" s="15">
        <v>0</v>
      </c>
      <c r="L929" s="17">
        <v>0</v>
      </c>
      <c r="M929" s="25">
        <f t="shared" si="58"/>
        <v>0</v>
      </c>
      <c r="N929" s="15">
        <v>6</v>
      </c>
      <c r="O929" s="17">
        <v>5</v>
      </c>
      <c r="P929" s="44">
        <f t="shared" si="60"/>
        <v>1</v>
      </c>
    </row>
    <row r="930" spans="1:16" ht="14.1" customHeight="1">
      <c r="A930" s="2">
        <v>430</v>
      </c>
      <c r="B930" s="2" t="str">
        <f>VLOOKUP(A930,Sheet2!$A$1:$B$114,2)</f>
        <v>Harnett Co</v>
      </c>
      <c r="C930" s="2">
        <v>10</v>
      </c>
      <c r="D930" s="2" t="str">
        <f>VLOOKUP(C930,Sheet1!$A$1:$B$18,2)</f>
        <v>Media Cordinators and Audio Visual</v>
      </c>
      <c r="E930" s="15">
        <v>26</v>
      </c>
      <c r="F930" s="17">
        <v>29</v>
      </c>
      <c r="G930" s="25">
        <f t="shared" si="57"/>
        <v>-3</v>
      </c>
      <c r="H930" s="15">
        <v>0</v>
      </c>
      <c r="I930" s="17">
        <v>0</v>
      </c>
      <c r="J930" s="25">
        <f t="shared" si="59"/>
        <v>0</v>
      </c>
      <c r="K930" s="15">
        <v>0</v>
      </c>
      <c r="L930" s="17">
        <v>0</v>
      </c>
      <c r="M930" s="25">
        <f t="shared" si="58"/>
        <v>0</v>
      </c>
      <c r="N930" s="15">
        <v>26</v>
      </c>
      <c r="O930" s="17">
        <v>29</v>
      </c>
      <c r="P930" s="44">
        <f t="shared" si="60"/>
        <v>-3</v>
      </c>
    </row>
    <row r="931" spans="1:16" ht="14.1" customHeight="1">
      <c r="A931" s="2">
        <v>430</v>
      </c>
      <c r="B931" s="2" t="str">
        <f>VLOOKUP(A931,Sheet2!$A$1:$B$114,2)</f>
        <v>Harnett Co</v>
      </c>
      <c r="C931" s="2">
        <v>11</v>
      </c>
      <c r="D931" s="2" t="str">
        <f>VLOOKUP(C931,Sheet1!$A$1:$B$18,2)</f>
        <v>Consultants and Supervisors of Instructions</v>
      </c>
      <c r="E931" s="15">
        <v>9</v>
      </c>
      <c r="F931" s="17">
        <v>6</v>
      </c>
      <c r="G931" s="25">
        <f t="shared" si="57"/>
        <v>3</v>
      </c>
      <c r="H931" s="15">
        <v>0</v>
      </c>
      <c r="I931" s="17">
        <v>3</v>
      </c>
      <c r="J931" s="25">
        <f t="shared" si="59"/>
        <v>-3</v>
      </c>
      <c r="K931" s="15">
        <v>0</v>
      </c>
      <c r="L931" s="17">
        <v>0</v>
      </c>
      <c r="M931" s="25">
        <f t="shared" si="58"/>
        <v>0</v>
      </c>
      <c r="N931" s="15">
        <v>9</v>
      </c>
      <c r="O931" s="17">
        <v>9</v>
      </c>
      <c r="P931" s="44">
        <f t="shared" si="60"/>
        <v>0</v>
      </c>
    </row>
    <row r="932" spans="1:16" ht="14.1" customHeight="1">
      <c r="A932" s="2">
        <v>430</v>
      </c>
      <c r="B932" s="2" t="str">
        <f>VLOOKUP(A932,Sheet2!$A$1:$B$114,2)</f>
        <v>Harnett Co</v>
      </c>
      <c r="C932" s="2">
        <v>12</v>
      </c>
      <c r="D932" s="2" t="str">
        <f>VLOOKUP(C932,Sheet1!$A$1:$B$18,2)</f>
        <v>Other Professional Staff</v>
      </c>
      <c r="E932" s="15">
        <v>43</v>
      </c>
      <c r="F932" s="17">
        <v>39</v>
      </c>
      <c r="G932" s="25">
        <f t="shared" si="57"/>
        <v>4</v>
      </c>
      <c r="H932" s="15">
        <v>0</v>
      </c>
      <c r="I932" s="17">
        <v>4</v>
      </c>
      <c r="J932" s="25">
        <f t="shared" si="59"/>
        <v>-4</v>
      </c>
      <c r="K932" s="15">
        <v>7</v>
      </c>
      <c r="L932" s="17">
        <v>11</v>
      </c>
      <c r="M932" s="25">
        <f t="shared" si="58"/>
        <v>-4</v>
      </c>
      <c r="N932" s="15">
        <v>50</v>
      </c>
      <c r="O932" s="17">
        <v>54</v>
      </c>
      <c r="P932" s="44">
        <f t="shared" si="60"/>
        <v>-4</v>
      </c>
    </row>
    <row r="933" spans="1:16" ht="14.1" customHeight="1">
      <c r="A933" s="2">
        <v>430</v>
      </c>
      <c r="B933" s="2" t="str">
        <f>VLOOKUP(A933,Sheet2!$A$1:$B$114,2)</f>
        <v>Harnett Co</v>
      </c>
      <c r="C933" s="2">
        <v>13</v>
      </c>
      <c r="D933" s="2" t="str">
        <f>VLOOKUP(C933,Sheet1!$A$1:$B$18,2)</f>
        <v>Teacher Assistants</v>
      </c>
      <c r="E933" s="15">
        <v>209</v>
      </c>
      <c r="F933" s="17">
        <v>248</v>
      </c>
      <c r="G933" s="25">
        <f t="shared" si="57"/>
        <v>-39</v>
      </c>
      <c r="H933" s="15">
        <v>82</v>
      </c>
      <c r="I933" s="17">
        <v>95</v>
      </c>
      <c r="J933" s="25">
        <f t="shared" si="59"/>
        <v>-13</v>
      </c>
      <c r="K933" s="15">
        <v>8</v>
      </c>
      <c r="L933" s="17">
        <v>4</v>
      </c>
      <c r="M933" s="25">
        <f t="shared" si="58"/>
        <v>4</v>
      </c>
      <c r="N933" s="15">
        <v>299</v>
      </c>
      <c r="O933" s="17">
        <v>347</v>
      </c>
      <c r="P933" s="44">
        <f t="shared" si="60"/>
        <v>-48</v>
      </c>
    </row>
    <row r="934" spans="1:16" ht="14.1" customHeight="1">
      <c r="A934" s="2">
        <v>430</v>
      </c>
      <c r="B934" s="2" t="str">
        <f>VLOOKUP(A934,Sheet2!$A$1:$B$114,2)</f>
        <v>Harnett Co</v>
      </c>
      <c r="C934" s="2">
        <v>14</v>
      </c>
      <c r="D934" s="2" t="str">
        <f>VLOOKUP(C934,Sheet1!$A$1:$B$18,2)</f>
        <v>Technicians</v>
      </c>
      <c r="E934" s="15">
        <v>1</v>
      </c>
      <c r="F934" s="17">
        <v>1</v>
      </c>
      <c r="G934" s="25">
        <f t="shared" si="57"/>
        <v>0</v>
      </c>
      <c r="H934" s="15">
        <v>0</v>
      </c>
      <c r="I934" s="17">
        <v>0</v>
      </c>
      <c r="J934" s="25">
        <f t="shared" si="59"/>
        <v>0</v>
      </c>
      <c r="K934" s="15">
        <v>9</v>
      </c>
      <c r="L934" s="17">
        <v>12</v>
      </c>
      <c r="M934" s="25">
        <f t="shared" si="58"/>
        <v>-3</v>
      </c>
      <c r="N934" s="15">
        <v>10</v>
      </c>
      <c r="O934" s="17">
        <v>13</v>
      </c>
      <c r="P934" s="44">
        <f t="shared" si="60"/>
        <v>-3</v>
      </c>
    </row>
    <row r="935" spans="1:16" ht="14.1" customHeight="1">
      <c r="A935" s="2">
        <v>430</v>
      </c>
      <c r="B935" s="2" t="str">
        <f>VLOOKUP(A935,Sheet2!$A$1:$B$114,2)</f>
        <v>Harnett Co</v>
      </c>
      <c r="C935" s="2">
        <v>15</v>
      </c>
      <c r="D935" s="2" t="str">
        <f>VLOOKUP(C935,Sheet1!$A$1:$B$18,2)</f>
        <v>Clerks/Secretaries</v>
      </c>
      <c r="E935" s="15">
        <v>111</v>
      </c>
      <c r="F935" s="17">
        <v>102</v>
      </c>
      <c r="G935" s="25">
        <f t="shared" si="57"/>
        <v>9</v>
      </c>
      <c r="H935" s="15">
        <v>3</v>
      </c>
      <c r="I935" s="17">
        <v>11</v>
      </c>
      <c r="J935" s="25">
        <f t="shared" si="59"/>
        <v>-8</v>
      </c>
      <c r="K935" s="15">
        <v>6</v>
      </c>
      <c r="L935" s="17">
        <v>17</v>
      </c>
      <c r="M935" s="25">
        <f t="shared" si="58"/>
        <v>-11</v>
      </c>
      <c r="N935" s="15">
        <v>120</v>
      </c>
      <c r="O935" s="17">
        <v>130</v>
      </c>
      <c r="P935" s="44">
        <f t="shared" si="60"/>
        <v>-10</v>
      </c>
    </row>
    <row r="936" spans="1:16" ht="14.1" customHeight="1">
      <c r="A936" s="2">
        <v>430</v>
      </c>
      <c r="B936" s="2" t="str">
        <f>VLOOKUP(A936,Sheet2!$A$1:$B$114,2)</f>
        <v>Harnett Co</v>
      </c>
      <c r="C936" s="2">
        <v>16</v>
      </c>
      <c r="D936" s="2" t="str">
        <f>VLOOKUP(C936,Sheet1!$A$1:$B$18,2)</f>
        <v>Service Workers</v>
      </c>
      <c r="E936" s="15">
        <v>90</v>
      </c>
      <c r="F936" s="17">
        <v>0</v>
      </c>
      <c r="G936" s="25">
        <f t="shared" si="57"/>
        <v>90</v>
      </c>
      <c r="H936" s="15">
        <v>0</v>
      </c>
      <c r="I936" s="17">
        <v>86</v>
      </c>
      <c r="J936" s="25">
        <f t="shared" si="59"/>
        <v>-86</v>
      </c>
      <c r="K936" s="15">
        <v>129</v>
      </c>
      <c r="L936" s="17">
        <v>139</v>
      </c>
      <c r="M936" s="25">
        <f t="shared" si="58"/>
        <v>-10</v>
      </c>
      <c r="N936" s="15">
        <v>219</v>
      </c>
      <c r="O936" s="17">
        <v>225</v>
      </c>
      <c r="P936" s="44">
        <f t="shared" si="60"/>
        <v>-6</v>
      </c>
    </row>
    <row r="937" spans="1:16" ht="14.1" customHeight="1">
      <c r="A937" s="2">
        <v>430</v>
      </c>
      <c r="B937" s="2" t="str">
        <f>VLOOKUP(A937,Sheet2!$A$1:$B$114,2)</f>
        <v>Harnett Co</v>
      </c>
      <c r="C937" s="2">
        <v>17</v>
      </c>
      <c r="D937" s="2" t="str">
        <f>VLOOKUP(C937,Sheet1!$A$1:$B$18,2)</f>
        <v>Skilled Crafts</v>
      </c>
      <c r="E937" s="15">
        <v>29</v>
      </c>
      <c r="F937" s="17">
        <v>17</v>
      </c>
      <c r="G937" s="25">
        <f t="shared" si="57"/>
        <v>12</v>
      </c>
      <c r="H937" s="15">
        <v>0</v>
      </c>
      <c r="I937" s="17">
        <v>4</v>
      </c>
      <c r="J937" s="25">
        <f t="shared" si="59"/>
        <v>-4</v>
      </c>
      <c r="K937" s="15">
        <v>43</v>
      </c>
      <c r="L937" s="17">
        <v>42</v>
      </c>
      <c r="M937" s="25">
        <f t="shared" si="58"/>
        <v>1</v>
      </c>
      <c r="N937" s="15">
        <v>72</v>
      </c>
      <c r="O937" s="17">
        <v>63</v>
      </c>
      <c r="P937" s="44">
        <f t="shared" si="60"/>
        <v>9</v>
      </c>
    </row>
    <row r="938" spans="1:16" ht="14.1" customHeight="1">
      <c r="A938" s="2">
        <v>430</v>
      </c>
      <c r="B938" s="2" t="str">
        <f>VLOOKUP(A938,Sheet2!$A$1:$B$114,2)</f>
        <v>Harnett Co</v>
      </c>
      <c r="C938" s="2">
        <v>18</v>
      </c>
      <c r="D938" s="2" t="str">
        <f>VLOOKUP(C938,Sheet1!$A$1:$B$18,2)</f>
        <v>Laborers Unskilled</v>
      </c>
      <c r="E938" s="15">
        <v>0</v>
      </c>
      <c r="F938" s="17">
        <v>0</v>
      </c>
      <c r="G938" s="25">
        <f t="shared" si="57"/>
        <v>0</v>
      </c>
      <c r="H938" s="15">
        <v>0</v>
      </c>
      <c r="I938" s="17">
        <v>0</v>
      </c>
      <c r="J938" s="25">
        <f t="shared" si="59"/>
        <v>0</v>
      </c>
      <c r="K938" s="15">
        <v>0</v>
      </c>
      <c r="L938" s="17">
        <v>0</v>
      </c>
      <c r="M938" s="25">
        <f t="shared" si="58"/>
        <v>0</v>
      </c>
      <c r="N938" s="15">
        <v>0</v>
      </c>
      <c r="O938" s="17">
        <v>0</v>
      </c>
      <c r="P938" s="44">
        <f t="shared" si="60"/>
        <v>0</v>
      </c>
    </row>
    <row r="939" spans="1:16" ht="14.1" customHeight="1">
      <c r="A939" s="2">
        <v>440</v>
      </c>
      <c r="B939" s="2" t="str">
        <f>VLOOKUP(A939,Sheet2!$A$1:$B$114,2)</f>
        <v>Haywood Co</v>
      </c>
      <c r="C939" s="2">
        <v>1</v>
      </c>
      <c r="D939" s="2" t="str">
        <f>VLOOKUP(C939,Sheet1!$A$1:$B$18,2)</f>
        <v>Officials, Administrators, Managers</v>
      </c>
      <c r="E939" s="15">
        <v>8</v>
      </c>
      <c r="F939" s="17">
        <v>9</v>
      </c>
      <c r="G939" s="25">
        <f t="shared" si="57"/>
        <v>-1</v>
      </c>
      <c r="H939" s="15">
        <v>1</v>
      </c>
      <c r="I939" s="17">
        <v>1</v>
      </c>
      <c r="J939" s="25">
        <f t="shared" si="59"/>
        <v>0</v>
      </c>
      <c r="K939" s="15">
        <v>5</v>
      </c>
      <c r="L939" s="17">
        <v>4</v>
      </c>
      <c r="M939" s="25">
        <f t="shared" si="58"/>
        <v>1</v>
      </c>
      <c r="N939" s="15">
        <v>14</v>
      </c>
      <c r="O939" s="17">
        <v>14</v>
      </c>
      <c r="P939" s="44">
        <f t="shared" si="60"/>
        <v>0</v>
      </c>
    </row>
    <row r="940" spans="1:16" ht="14.1" customHeight="1">
      <c r="A940" s="2">
        <v>440</v>
      </c>
      <c r="B940" s="2" t="str">
        <f>VLOOKUP(A940,Sheet2!$A$1:$B$114,2)</f>
        <v>Haywood Co</v>
      </c>
      <c r="C940" s="2">
        <v>2</v>
      </c>
      <c r="D940" s="2" t="str">
        <f>VLOOKUP(C940,Sheet1!$A$1:$B$18,2)</f>
        <v>Principals</v>
      </c>
      <c r="E940" s="15">
        <v>16</v>
      </c>
      <c r="F940" s="17">
        <v>16</v>
      </c>
      <c r="G940" s="25">
        <f t="shared" si="57"/>
        <v>0</v>
      </c>
      <c r="H940" s="15">
        <v>0</v>
      </c>
      <c r="I940" s="17">
        <v>0</v>
      </c>
      <c r="J940" s="25">
        <f t="shared" si="59"/>
        <v>0</v>
      </c>
      <c r="K940" s="15">
        <v>0</v>
      </c>
      <c r="L940" s="17">
        <v>0</v>
      </c>
      <c r="M940" s="25">
        <f t="shared" si="58"/>
        <v>0</v>
      </c>
      <c r="N940" s="15">
        <v>16</v>
      </c>
      <c r="O940" s="17">
        <v>16</v>
      </c>
      <c r="P940" s="44">
        <f t="shared" si="60"/>
        <v>0</v>
      </c>
    </row>
    <row r="941" spans="1:16" ht="14.1" customHeight="1">
      <c r="A941" s="2">
        <v>440</v>
      </c>
      <c r="B941" s="2" t="str">
        <f>VLOOKUP(A941,Sheet2!$A$1:$B$114,2)</f>
        <v>Haywood Co</v>
      </c>
      <c r="C941" s="2">
        <v>3</v>
      </c>
      <c r="D941" s="2" t="str">
        <f>VLOOKUP(C941,Sheet1!$A$1:$B$18,2)</f>
        <v>Assistant Principals, Teaching</v>
      </c>
      <c r="E941" s="15">
        <v>0</v>
      </c>
      <c r="F941" s="17">
        <v>0</v>
      </c>
      <c r="G941" s="25">
        <f t="shared" si="57"/>
        <v>0</v>
      </c>
      <c r="H941" s="15">
        <v>0</v>
      </c>
      <c r="I941" s="17">
        <v>0</v>
      </c>
      <c r="J941" s="25">
        <f t="shared" si="59"/>
        <v>0</v>
      </c>
      <c r="K941" s="15">
        <v>0</v>
      </c>
      <c r="L941" s="17">
        <v>0</v>
      </c>
      <c r="M941" s="25">
        <f t="shared" si="58"/>
        <v>0</v>
      </c>
      <c r="N941" s="15">
        <v>0</v>
      </c>
      <c r="O941" s="17">
        <v>0</v>
      </c>
      <c r="P941" s="44">
        <f t="shared" si="60"/>
        <v>0</v>
      </c>
    </row>
    <row r="942" spans="1:16" ht="14.1" customHeight="1">
      <c r="A942" s="2">
        <v>440</v>
      </c>
      <c r="B942" s="2" t="str">
        <f>VLOOKUP(A942,Sheet2!$A$1:$B$114,2)</f>
        <v>Haywood Co</v>
      </c>
      <c r="C942" s="2">
        <v>4</v>
      </c>
      <c r="D942" s="2" t="str">
        <f>VLOOKUP(C942,Sheet1!$A$1:$B$18,2)</f>
        <v>Assistant Principals, Non-Teaching</v>
      </c>
      <c r="E942" s="15">
        <v>7</v>
      </c>
      <c r="F942" s="17">
        <v>9</v>
      </c>
      <c r="G942" s="25">
        <f t="shared" si="57"/>
        <v>-2</v>
      </c>
      <c r="H942" s="15">
        <v>3</v>
      </c>
      <c r="I942" s="17">
        <v>0</v>
      </c>
      <c r="J942" s="25">
        <f t="shared" si="59"/>
        <v>3</v>
      </c>
      <c r="K942" s="15">
        <v>1</v>
      </c>
      <c r="L942" s="17">
        <v>2</v>
      </c>
      <c r="M942" s="25">
        <f t="shared" si="58"/>
        <v>-1</v>
      </c>
      <c r="N942" s="15">
        <v>11</v>
      </c>
      <c r="O942" s="17">
        <v>11</v>
      </c>
      <c r="P942" s="44">
        <f t="shared" si="60"/>
        <v>0</v>
      </c>
    </row>
    <row r="943" spans="1:16" ht="14.1" customHeight="1">
      <c r="A943" s="2">
        <v>440</v>
      </c>
      <c r="B943" s="2" t="str">
        <f>VLOOKUP(A943,Sheet2!$A$1:$B$114,2)</f>
        <v>Haywood Co</v>
      </c>
      <c r="C943" s="2">
        <v>5</v>
      </c>
      <c r="D943" s="2" t="str">
        <f>VLOOKUP(C943,Sheet1!$A$1:$B$18,2)</f>
        <v>Elementry Teachers</v>
      </c>
      <c r="E943" s="15">
        <v>226</v>
      </c>
      <c r="F943" s="17">
        <v>203</v>
      </c>
      <c r="G943" s="25">
        <f t="shared" si="57"/>
        <v>23</v>
      </c>
      <c r="H943" s="15">
        <v>38</v>
      </c>
      <c r="I943" s="17">
        <v>69</v>
      </c>
      <c r="J943" s="25">
        <f t="shared" si="59"/>
        <v>-31</v>
      </c>
      <c r="K943" s="15">
        <v>6</v>
      </c>
      <c r="L943" s="17">
        <v>4</v>
      </c>
      <c r="M943" s="25">
        <f t="shared" si="58"/>
        <v>2</v>
      </c>
      <c r="N943" s="15">
        <v>270</v>
      </c>
      <c r="O943" s="17">
        <v>276</v>
      </c>
      <c r="P943" s="44">
        <f t="shared" si="60"/>
        <v>-6</v>
      </c>
    </row>
    <row r="944" spans="1:16" ht="14.1" customHeight="1">
      <c r="A944" s="2">
        <v>440</v>
      </c>
      <c r="B944" s="2" t="str">
        <f>VLOOKUP(A944,Sheet2!$A$1:$B$114,2)</f>
        <v>Haywood Co</v>
      </c>
      <c r="C944" s="2">
        <v>6</v>
      </c>
      <c r="D944" s="2" t="str">
        <f>VLOOKUP(C944,Sheet1!$A$1:$B$18,2)</f>
        <v>Secondary Teachers</v>
      </c>
      <c r="E944" s="15">
        <v>87</v>
      </c>
      <c r="F944" s="17">
        <v>83</v>
      </c>
      <c r="G944" s="25">
        <f t="shared" si="57"/>
        <v>4</v>
      </c>
      <c r="H944" s="15">
        <v>5</v>
      </c>
      <c r="I944" s="17">
        <v>12</v>
      </c>
      <c r="J944" s="25">
        <f t="shared" si="59"/>
        <v>-7</v>
      </c>
      <c r="K944" s="15">
        <v>0</v>
      </c>
      <c r="L944" s="17">
        <v>0</v>
      </c>
      <c r="M944" s="25">
        <f t="shared" si="58"/>
        <v>0</v>
      </c>
      <c r="N944" s="15">
        <v>92</v>
      </c>
      <c r="O944" s="17">
        <v>95</v>
      </c>
      <c r="P944" s="44">
        <f t="shared" si="60"/>
        <v>-3</v>
      </c>
    </row>
    <row r="945" spans="1:16" ht="14.1" customHeight="1">
      <c r="A945" s="2">
        <v>440</v>
      </c>
      <c r="B945" s="2" t="str">
        <f>VLOOKUP(A945,Sheet2!$A$1:$B$114,2)</f>
        <v>Haywood Co</v>
      </c>
      <c r="C945" s="2">
        <v>7</v>
      </c>
      <c r="D945" s="2" t="str">
        <f>VLOOKUP(C945,Sheet1!$A$1:$B$18,2)</f>
        <v>Other Teachers</v>
      </c>
      <c r="E945" s="15">
        <v>141</v>
      </c>
      <c r="F945" s="17">
        <v>138</v>
      </c>
      <c r="G945" s="25">
        <f t="shared" si="57"/>
        <v>3</v>
      </c>
      <c r="H945" s="15">
        <v>30</v>
      </c>
      <c r="I945" s="17">
        <v>36</v>
      </c>
      <c r="J945" s="25">
        <f t="shared" si="59"/>
        <v>-6</v>
      </c>
      <c r="K945" s="15">
        <v>2</v>
      </c>
      <c r="L945" s="17">
        <v>1</v>
      </c>
      <c r="M945" s="25">
        <f t="shared" si="58"/>
        <v>1</v>
      </c>
      <c r="N945" s="15">
        <v>173</v>
      </c>
      <c r="O945" s="17">
        <v>175</v>
      </c>
      <c r="P945" s="44">
        <f t="shared" si="60"/>
        <v>-2</v>
      </c>
    </row>
    <row r="946" spans="1:16" ht="17.100000000000001" customHeight="1">
      <c r="A946" s="2">
        <v>440</v>
      </c>
      <c r="B946" s="2" t="str">
        <f>VLOOKUP(A946,Sheet2!$A$1:$B$114,2)</f>
        <v>Haywood Co</v>
      </c>
      <c r="C946" s="2">
        <v>8</v>
      </c>
      <c r="D946" s="2" t="str">
        <f>VLOOKUP(C946,Sheet1!$A$1:$B$18,2)</f>
        <v>Guidence Personnel</v>
      </c>
      <c r="E946" s="15">
        <v>16</v>
      </c>
      <c r="F946" s="17">
        <v>17</v>
      </c>
      <c r="G946" s="25">
        <f t="shared" si="57"/>
        <v>-1</v>
      </c>
      <c r="H946" s="15">
        <v>0</v>
      </c>
      <c r="I946" s="17">
        <v>0</v>
      </c>
      <c r="J946" s="25">
        <f t="shared" si="59"/>
        <v>0</v>
      </c>
      <c r="K946" s="15">
        <v>2</v>
      </c>
      <c r="L946" s="17">
        <v>0</v>
      </c>
      <c r="M946" s="25">
        <f t="shared" si="58"/>
        <v>2</v>
      </c>
      <c r="N946" s="15">
        <v>18</v>
      </c>
      <c r="O946" s="17">
        <v>17</v>
      </c>
      <c r="P946" s="44">
        <f t="shared" si="60"/>
        <v>1</v>
      </c>
    </row>
    <row r="947" spans="1:16" ht="17.100000000000001" customHeight="1">
      <c r="A947" s="2">
        <v>440</v>
      </c>
      <c r="B947" s="2" t="str">
        <f>VLOOKUP(A947,Sheet2!$A$1:$B$114,2)</f>
        <v>Haywood Co</v>
      </c>
      <c r="C947" s="2">
        <v>9</v>
      </c>
      <c r="D947" s="2" t="str">
        <f>VLOOKUP(C947,Sheet1!$A$1:$B$18,2)</f>
        <v>Psychology Personnel</v>
      </c>
      <c r="E947" s="15">
        <v>7</v>
      </c>
      <c r="F947" s="17">
        <v>3</v>
      </c>
      <c r="G947" s="25">
        <f t="shared" si="57"/>
        <v>4</v>
      </c>
      <c r="H947" s="15">
        <v>0</v>
      </c>
      <c r="I947" s="17">
        <v>4</v>
      </c>
      <c r="J947" s="25">
        <f t="shared" si="59"/>
        <v>-4</v>
      </c>
      <c r="K947" s="15">
        <v>0</v>
      </c>
      <c r="L947" s="17">
        <v>0</v>
      </c>
      <c r="M947" s="25">
        <f t="shared" si="58"/>
        <v>0</v>
      </c>
      <c r="N947" s="15">
        <v>7</v>
      </c>
      <c r="O947" s="17">
        <v>7</v>
      </c>
      <c r="P947" s="44">
        <f t="shared" si="60"/>
        <v>0</v>
      </c>
    </row>
    <row r="948" spans="1:16" ht="14.1" customHeight="1">
      <c r="A948" s="2">
        <v>440</v>
      </c>
      <c r="B948" s="2" t="str">
        <f>VLOOKUP(A948,Sheet2!$A$1:$B$114,2)</f>
        <v>Haywood Co</v>
      </c>
      <c r="C948" s="2">
        <v>10</v>
      </c>
      <c r="D948" s="2" t="str">
        <f>VLOOKUP(C948,Sheet1!$A$1:$B$18,2)</f>
        <v>Media Cordinators and Audio Visual</v>
      </c>
      <c r="E948" s="15">
        <v>15</v>
      </c>
      <c r="F948" s="17">
        <v>15</v>
      </c>
      <c r="G948" s="25">
        <f t="shared" si="57"/>
        <v>0</v>
      </c>
      <c r="H948" s="15">
        <v>0</v>
      </c>
      <c r="I948" s="17">
        <v>0</v>
      </c>
      <c r="J948" s="25">
        <f t="shared" si="59"/>
        <v>0</v>
      </c>
      <c r="K948" s="15">
        <v>0</v>
      </c>
      <c r="L948" s="17">
        <v>0</v>
      </c>
      <c r="M948" s="25">
        <f t="shared" si="58"/>
        <v>0</v>
      </c>
      <c r="N948" s="15">
        <v>15</v>
      </c>
      <c r="O948" s="17">
        <v>15</v>
      </c>
      <c r="P948" s="44">
        <f t="shared" si="60"/>
        <v>0</v>
      </c>
    </row>
    <row r="949" spans="1:16" ht="14.1" customHeight="1">
      <c r="A949" s="2">
        <v>440</v>
      </c>
      <c r="B949" s="2" t="str">
        <f>VLOOKUP(A949,Sheet2!$A$1:$B$114,2)</f>
        <v>Haywood Co</v>
      </c>
      <c r="C949" s="2">
        <v>11</v>
      </c>
      <c r="D949" s="2" t="str">
        <f>VLOOKUP(C949,Sheet1!$A$1:$B$18,2)</f>
        <v>Consultants and Supervisors of Instructions</v>
      </c>
      <c r="E949" s="15">
        <v>2</v>
      </c>
      <c r="F949" s="17">
        <v>3</v>
      </c>
      <c r="G949" s="25">
        <f t="shared" si="57"/>
        <v>-1</v>
      </c>
      <c r="H949" s="15">
        <v>0</v>
      </c>
      <c r="I949" s="17">
        <v>0</v>
      </c>
      <c r="J949" s="25">
        <f t="shared" si="59"/>
        <v>0</v>
      </c>
      <c r="K949" s="15">
        <v>0</v>
      </c>
      <c r="L949" s="17">
        <v>0</v>
      </c>
      <c r="M949" s="25">
        <f t="shared" si="58"/>
        <v>0</v>
      </c>
      <c r="N949" s="15">
        <v>2</v>
      </c>
      <c r="O949" s="17">
        <v>3</v>
      </c>
      <c r="P949" s="44">
        <f t="shared" si="60"/>
        <v>-1</v>
      </c>
    </row>
    <row r="950" spans="1:16" ht="14.1" customHeight="1">
      <c r="A950" s="2">
        <v>440</v>
      </c>
      <c r="B950" s="2" t="str">
        <f>VLOOKUP(A950,Sheet2!$A$1:$B$114,2)</f>
        <v>Haywood Co</v>
      </c>
      <c r="C950" s="2">
        <v>12</v>
      </c>
      <c r="D950" s="2" t="str">
        <f>VLOOKUP(C950,Sheet1!$A$1:$B$18,2)</f>
        <v>Other Professional Staff</v>
      </c>
      <c r="E950" s="15">
        <v>18</v>
      </c>
      <c r="F950" s="17">
        <v>20</v>
      </c>
      <c r="G950" s="25">
        <f t="shared" si="57"/>
        <v>-2</v>
      </c>
      <c r="H950" s="15">
        <v>0</v>
      </c>
      <c r="I950" s="17">
        <v>1</v>
      </c>
      <c r="J950" s="25">
        <f t="shared" si="59"/>
        <v>-1</v>
      </c>
      <c r="K950" s="15">
        <v>1</v>
      </c>
      <c r="L950" s="17">
        <v>0</v>
      </c>
      <c r="M950" s="25">
        <f t="shared" si="58"/>
        <v>1</v>
      </c>
      <c r="N950" s="15">
        <v>19</v>
      </c>
      <c r="O950" s="17">
        <v>21</v>
      </c>
      <c r="P950" s="44">
        <f t="shared" si="60"/>
        <v>-2</v>
      </c>
    </row>
    <row r="951" spans="1:16" ht="14.1" customHeight="1">
      <c r="A951" s="2">
        <v>440</v>
      </c>
      <c r="B951" s="2" t="str">
        <f>VLOOKUP(A951,Sheet2!$A$1:$B$114,2)</f>
        <v>Haywood Co</v>
      </c>
      <c r="C951" s="2">
        <v>13</v>
      </c>
      <c r="D951" s="2" t="str">
        <f>VLOOKUP(C951,Sheet1!$A$1:$B$18,2)</f>
        <v>Teacher Assistants</v>
      </c>
      <c r="E951" s="15">
        <v>67</v>
      </c>
      <c r="F951" s="17">
        <v>99</v>
      </c>
      <c r="G951" s="25">
        <f t="shared" si="57"/>
        <v>-32</v>
      </c>
      <c r="H951" s="15">
        <v>38</v>
      </c>
      <c r="I951" s="17">
        <v>23</v>
      </c>
      <c r="J951" s="25">
        <f t="shared" si="59"/>
        <v>15</v>
      </c>
      <c r="K951" s="15">
        <v>18</v>
      </c>
      <c r="L951" s="17">
        <v>14</v>
      </c>
      <c r="M951" s="25">
        <f t="shared" si="58"/>
        <v>4</v>
      </c>
      <c r="N951" s="15">
        <v>123</v>
      </c>
      <c r="O951" s="17">
        <v>136</v>
      </c>
      <c r="P951" s="44">
        <f t="shared" si="60"/>
        <v>-13</v>
      </c>
    </row>
    <row r="952" spans="1:16" ht="14.1" customHeight="1">
      <c r="A952" s="2">
        <v>440</v>
      </c>
      <c r="B952" s="2" t="str">
        <f>VLOOKUP(A952,Sheet2!$A$1:$B$114,2)</f>
        <v>Haywood Co</v>
      </c>
      <c r="C952" s="2">
        <v>14</v>
      </c>
      <c r="D952" s="2" t="str">
        <f>VLOOKUP(C952,Sheet1!$A$1:$B$18,2)</f>
        <v>Technicians</v>
      </c>
      <c r="E952" s="15">
        <v>0</v>
      </c>
      <c r="F952" s="17">
        <v>0</v>
      </c>
      <c r="G952" s="25">
        <f t="shared" si="57"/>
        <v>0</v>
      </c>
      <c r="H952" s="15">
        <v>1</v>
      </c>
      <c r="I952" s="17">
        <v>0</v>
      </c>
      <c r="J952" s="25">
        <f t="shared" si="59"/>
        <v>1</v>
      </c>
      <c r="K952" s="15">
        <v>9</v>
      </c>
      <c r="L952" s="17">
        <v>9</v>
      </c>
      <c r="M952" s="25">
        <f t="shared" si="58"/>
        <v>0</v>
      </c>
      <c r="N952" s="15">
        <v>10</v>
      </c>
      <c r="O952" s="17">
        <v>9</v>
      </c>
      <c r="P952" s="44">
        <f t="shared" si="60"/>
        <v>1</v>
      </c>
    </row>
    <row r="953" spans="1:16" ht="14.1" customHeight="1">
      <c r="A953" s="2">
        <v>440</v>
      </c>
      <c r="B953" s="2" t="str">
        <f>VLOOKUP(A953,Sheet2!$A$1:$B$114,2)</f>
        <v>Haywood Co</v>
      </c>
      <c r="C953" s="2">
        <v>15</v>
      </c>
      <c r="D953" s="2" t="str">
        <f>VLOOKUP(C953,Sheet1!$A$1:$B$18,2)</f>
        <v>Clerks/Secretaries</v>
      </c>
      <c r="E953" s="15">
        <v>8</v>
      </c>
      <c r="F953" s="17">
        <v>9</v>
      </c>
      <c r="G953" s="25">
        <f t="shared" si="57"/>
        <v>-1</v>
      </c>
      <c r="H953" s="15">
        <v>2</v>
      </c>
      <c r="I953" s="17">
        <v>0</v>
      </c>
      <c r="J953" s="25">
        <f t="shared" si="59"/>
        <v>2</v>
      </c>
      <c r="K953" s="15">
        <v>52</v>
      </c>
      <c r="L953" s="17">
        <v>58</v>
      </c>
      <c r="M953" s="25">
        <f t="shared" si="58"/>
        <v>-6</v>
      </c>
      <c r="N953" s="15">
        <v>62</v>
      </c>
      <c r="O953" s="17">
        <v>67</v>
      </c>
      <c r="P953" s="44">
        <f t="shared" si="60"/>
        <v>-5</v>
      </c>
    </row>
    <row r="954" spans="1:16" ht="14.1" customHeight="1">
      <c r="A954" s="2">
        <v>440</v>
      </c>
      <c r="B954" s="2" t="str">
        <f>VLOOKUP(A954,Sheet2!$A$1:$B$114,2)</f>
        <v>Haywood Co</v>
      </c>
      <c r="C954" s="2">
        <v>16</v>
      </c>
      <c r="D954" s="2" t="str">
        <f>VLOOKUP(C954,Sheet1!$A$1:$B$18,2)</f>
        <v>Service Workers</v>
      </c>
      <c r="E954" s="15">
        <v>38</v>
      </c>
      <c r="F954" s="17">
        <v>32</v>
      </c>
      <c r="G954" s="25">
        <f t="shared" si="57"/>
        <v>6</v>
      </c>
      <c r="H954" s="15">
        <v>0</v>
      </c>
      <c r="I954" s="17">
        <v>0</v>
      </c>
      <c r="J954" s="25">
        <f t="shared" si="59"/>
        <v>0</v>
      </c>
      <c r="K954" s="15">
        <v>91</v>
      </c>
      <c r="L954" s="17">
        <v>102</v>
      </c>
      <c r="M954" s="25">
        <f t="shared" si="58"/>
        <v>-11</v>
      </c>
      <c r="N954" s="15">
        <v>129</v>
      </c>
      <c r="O954" s="17">
        <v>134</v>
      </c>
      <c r="P954" s="44">
        <f t="shared" si="60"/>
        <v>-5</v>
      </c>
    </row>
    <row r="955" spans="1:16" ht="14.1" customHeight="1">
      <c r="A955" s="2">
        <v>440</v>
      </c>
      <c r="B955" s="2" t="str">
        <f>VLOOKUP(A955,Sheet2!$A$1:$B$114,2)</f>
        <v>Haywood Co</v>
      </c>
      <c r="C955" s="2">
        <v>17</v>
      </c>
      <c r="D955" s="2" t="str">
        <f>VLOOKUP(C955,Sheet1!$A$1:$B$18,2)</f>
        <v>Skilled Crafts</v>
      </c>
      <c r="E955" s="15">
        <v>8</v>
      </c>
      <c r="F955" s="17">
        <v>8</v>
      </c>
      <c r="G955" s="25">
        <f t="shared" si="57"/>
        <v>0</v>
      </c>
      <c r="H955" s="15">
        <v>0</v>
      </c>
      <c r="I955" s="17">
        <v>0</v>
      </c>
      <c r="J955" s="25">
        <f t="shared" si="59"/>
        <v>0</v>
      </c>
      <c r="K955" s="15">
        <v>20</v>
      </c>
      <c r="L955" s="17">
        <v>21</v>
      </c>
      <c r="M955" s="25">
        <f t="shared" si="58"/>
        <v>-1</v>
      </c>
      <c r="N955" s="15">
        <v>28</v>
      </c>
      <c r="O955" s="17">
        <v>29</v>
      </c>
      <c r="P955" s="44">
        <f t="shared" si="60"/>
        <v>-1</v>
      </c>
    </row>
    <row r="956" spans="1:16" ht="14.1" customHeight="1">
      <c r="A956" s="2">
        <v>440</v>
      </c>
      <c r="B956" s="2" t="str">
        <f>VLOOKUP(A956,Sheet2!$A$1:$B$114,2)</f>
        <v>Haywood Co</v>
      </c>
      <c r="C956" s="2">
        <v>18</v>
      </c>
      <c r="D956" s="2" t="str">
        <f>VLOOKUP(C956,Sheet1!$A$1:$B$18,2)</f>
        <v>Laborers Unskilled</v>
      </c>
      <c r="E956" s="15">
        <v>0</v>
      </c>
      <c r="F956" s="17">
        <v>0</v>
      </c>
      <c r="G956" s="25">
        <f t="shared" si="57"/>
        <v>0</v>
      </c>
      <c r="H956" s="15">
        <v>0</v>
      </c>
      <c r="I956" s="17">
        <v>0</v>
      </c>
      <c r="J956" s="25">
        <f t="shared" si="59"/>
        <v>0</v>
      </c>
      <c r="K956" s="15">
        <v>0</v>
      </c>
      <c r="L956" s="17">
        <v>0</v>
      </c>
      <c r="M956" s="25">
        <f t="shared" si="58"/>
        <v>0</v>
      </c>
      <c r="N956" s="15">
        <v>0</v>
      </c>
      <c r="O956" s="17">
        <v>0</v>
      </c>
      <c r="P956" s="44">
        <f t="shared" si="60"/>
        <v>0</v>
      </c>
    </row>
    <row r="957" spans="1:16" ht="14.1" customHeight="1">
      <c r="A957" s="2">
        <v>450</v>
      </c>
      <c r="B957" s="2" t="str">
        <f>VLOOKUP(A957,Sheet2!$A$1:$B$114,2)</f>
        <v>Henderson Co</v>
      </c>
      <c r="C957" s="2">
        <v>1</v>
      </c>
      <c r="D957" s="2" t="str">
        <f>VLOOKUP(C957,Sheet1!$A$1:$B$18,2)</f>
        <v>Officials, Administrators, Managers</v>
      </c>
      <c r="E957" s="15">
        <v>6</v>
      </c>
      <c r="F957" s="17">
        <v>10</v>
      </c>
      <c r="G957" s="25">
        <f t="shared" si="57"/>
        <v>-4</v>
      </c>
      <c r="H957" s="15">
        <v>3</v>
      </c>
      <c r="I957" s="17">
        <v>2</v>
      </c>
      <c r="J957" s="25">
        <f t="shared" si="59"/>
        <v>1</v>
      </c>
      <c r="K957" s="15">
        <v>5</v>
      </c>
      <c r="L957" s="17">
        <v>14</v>
      </c>
      <c r="M957" s="25">
        <f t="shared" si="58"/>
        <v>-9</v>
      </c>
      <c r="N957" s="15">
        <v>14</v>
      </c>
      <c r="O957" s="17">
        <v>26</v>
      </c>
      <c r="P957" s="44">
        <f t="shared" si="60"/>
        <v>-12</v>
      </c>
    </row>
    <row r="958" spans="1:16" ht="14.1" customHeight="1">
      <c r="A958" s="2">
        <v>450</v>
      </c>
      <c r="B958" s="2" t="str">
        <f>VLOOKUP(A958,Sheet2!$A$1:$B$114,2)</f>
        <v>Henderson Co</v>
      </c>
      <c r="C958" s="2">
        <v>2</v>
      </c>
      <c r="D958" s="2" t="str">
        <f>VLOOKUP(C958,Sheet1!$A$1:$B$18,2)</f>
        <v>Principals</v>
      </c>
      <c r="E958" s="15">
        <v>23</v>
      </c>
      <c r="F958" s="17">
        <v>7</v>
      </c>
      <c r="G958" s="25">
        <f t="shared" si="57"/>
        <v>16</v>
      </c>
      <c r="H958" s="15">
        <v>0</v>
      </c>
      <c r="I958" s="17">
        <v>0</v>
      </c>
      <c r="J958" s="25">
        <f t="shared" si="59"/>
        <v>0</v>
      </c>
      <c r="K958" s="15">
        <v>0</v>
      </c>
      <c r="L958" s="17">
        <v>16</v>
      </c>
      <c r="M958" s="25">
        <f t="shared" si="58"/>
        <v>-16</v>
      </c>
      <c r="N958" s="15">
        <v>23</v>
      </c>
      <c r="O958" s="17">
        <v>23</v>
      </c>
      <c r="P958" s="44">
        <f t="shared" si="60"/>
        <v>0</v>
      </c>
    </row>
    <row r="959" spans="1:16" ht="14.1" customHeight="1">
      <c r="A959" s="2">
        <v>450</v>
      </c>
      <c r="B959" s="2" t="str">
        <f>VLOOKUP(A959,Sheet2!$A$1:$B$114,2)</f>
        <v>Henderson Co</v>
      </c>
      <c r="C959" s="2">
        <v>3</v>
      </c>
      <c r="D959" s="2" t="str">
        <f>VLOOKUP(C959,Sheet1!$A$1:$B$18,2)</f>
        <v>Assistant Principals, Teaching</v>
      </c>
      <c r="E959" s="15">
        <v>0</v>
      </c>
      <c r="F959" s="17">
        <v>0</v>
      </c>
      <c r="G959" s="25">
        <f t="shared" ref="G959:G1022" si="61">E959-F959</f>
        <v>0</v>
      </c>
      <c r="H959" s="15">
        <v>0</v>
      </c>
      <c r="I959" s="17">
        <v>0</v>
      </c>
      <c r="J959" s="25">
        <f t="shared" si="59"/>
        <v>0</v>
      </c>
      <c r="K959" s="15">
        <v>0</v>
      </c>
      <c r="L959" s="17">
        <v>0</v>
      </c>
      <c r="M959" s="25">
        <f t="shared" si="58"/>
        <v>0</v>
      </c>
      <c r="N959" s="15">
        <v>0</v>
      </c>
      <c r="O959" s="17">
        <v>0</v>
      </c>
      <c r="P959" s="44">
        <f t="shared" si="60"/>
        <v>0</v>
      </c>
    </row>
    <row r="960" spans="1:16" ht="14.1" customHeight="1">
      <c r="A960" s="2">
        <v>450</v>
      </c>
      <c r="B960" s="2" t="str">
        <f>VLOOKUP(A960,Sheet2!$A$1:$B$114,2)</f>
        <v>Henderson Co</v>
      </c>
      <c r="C960" s="2">
        <v>4</v>
      </c>
      <c r="D960" s="2" t="str">
        <f>VLOOKUP(C960,Sheet1!$A$1:$B$18,2)</f>
        <v>Assistant Principals, Non-Teaching</v>
      </c>
      <c r="E960" s="15">
        <v>13</v>
      </c>
      <c r="F960" s="17">
        <v>2</v>
      </c>
      <c r="G960" s="25">
        <f t="shared" si="61"/>
        <v>11</v>
      </c>
      <c r="H960" s="15">
        <v>0</v>
      </c>
      <c r="I960" s="17">
        <v>0</v>
      </c>
      <c r="J960" s="25">
        <f t="shared" si="59"/>
        <v>0</v>
      </c>
      <c r="K960" s="15">
        <v>2</v>
      </c>
      <c r="L960" s="17">
        <v>13</v>
      </c>
      <c r="M960" s="25">
        <f t="shared" si="58"/>
        <v>-11</v>
      </c>
      <c r="N960" s="15">
        <v>15</v>
      </c>
      <c r="O960" s="17">
        <v>15</v>
      </c>
      <c r="P960" s="44">
        <f t="shared" si="60"/>
        <v>0</v>
      </c>
    </row>
    <row r="961" spans="1:16" ht="14.1" customHeight="1">
      <c r="A961" s="2">
        <v>450</v>
      </c>
      <c r="B961" s="2" t="str">
        <f>VLOOKUP(A961,Sheet2!$A$1:$B$114,2)</f>
        <v>Henderson Co</v>
      </c>
      <c r="C961" s="2">
        <v>5</v>
      </c>
      <c r="D961" s="2" t="str">
        <f>VLOOKUP(C961,Sheet1!$A$1:$B$18,2)</f>
        <v>Elementry Teachers</v>
      </c>
      <c r="E961" s="15">
        <v>359</v>
      </c>
      <c r="F961" s="17">
        <v>383</v>
      </c>
      <c r="G961" s="25">
        <f t="shared" si="61"/>
        <v>-24</v>
      </c>
      <c r="H961" s="15">
        <v>22</v>
      </c>
      <c r="I961" s="17">
        <v>27</v>
      </c>
      <c r="J961" s="25">
        <f t="shared" si="59"/>
        <v>-5</v>
      </c>
      <c r="K961" s="15">
        <v>52</v>
      </c>
      <c r="L961" s="17">
        <v>16</v>
      </c>
      <c r="M961" s="25">
        <f t="shared" si="58"/>
        <v>36</v>
      </c>
      <c r="N961" s="15">
        <v>433</v>
      </c>
      <c r="O961" s="17">
        <v>426</v>
      </c>
      <c r="P961" s="44">
        <f t="shared" si="60"/>
        <v>7</v>
      </c>
    </row>
    <row r="962" spans="1:16" ht="14.1" customHeight="1">
      <c r="A962" s="2">
        <v>450</v>
      </c>
      <c r="B962" s="2" t="str">
        <f>VLOOKUP(A962,Sheet2!$A$1:$B$114,2)</f>
        <v>Henderson Co</v>
      </c>
      <c r="C962" s="2">
        <v>6</v>
      </c>
      <c r="D962" s="2" t="str">
        <f>VLOOKUP(C962,Sheet1!$A$1:$B$18,2)</f>
        <v>Secondary Teachers</v>
      </c>
      <c r="E962" s="15">
        <v>161</v>
      </c>
      <c r="F962" s="17">
        <v>192</v>
      </c>
      <c r="G962" s="25">
        <f t="shared" si="61"/>
        <v>-31</v>
      </c>
      <c r="H962" s="15">
        <v>0</v>
      </c>
      <c r="I962" s="17">
        <v>7</v>
      </c>
      <c r="J962" s="25">
        <f t="shared" si="59"/>
        <v>-7</v>
      </c>
      <c r="K962" s="15">
        <v>24</v>
      </c>
      <c r="L962" s="17">
        <v>8</v>
      </c>
      <c r="M962" s="25">
        <f t="shared" si="58"/>
        <v>16</v>
      </c>
      <c r="N962" s="15">
        <v>185</v>
      </c>
      <c r="O962" s="17">
        <v>207</v>
      </c>
      <c r="P962" s="44">
        <f t="shared" si="60"/>
        <v>-22</v>
      </c>
    </row>
    <row r="963" spans="1:16" ht="14.1" customHeight="1">
      <c r="A963" s="2">
        <v>450</v>
      </c>
      <c r="B963" s="2" t="str">
        <f>VLOOKUP(A963,Sheet2!$A$1:$B$114,2)</f>
        <v>Henderson Co</v>
      </c>
      <c r="C963" s="2">
        <v>7</v>
      </c>
      <c r="D963" s="2" t="str">
        <f>VLOOKUP(C963,Sheet1!$A$1:$B$18,2)</f>
        <v>Other Teachers</v>
      </c>
      <c r="E963" s="15">
        <v>240</v>
      </c>
      <c r="F963" s="17">
        <v>230</v>
      </c>
      <c r="G963" s="25">
        <f t="shared" si="61"/>
        <v>10</v>
      </c>
      <c r="H963" s="15">
        <v>16</v>
      </c>
      <c r="I963" s="17">
        <v>23</v>
      </c>
      <c r="J963" s="25">
        <f t="shared" si="59"/>
        <v>-7</v>
      </c>
      <c r="K963" s="15">
        <v>23</v>
      </c>
      <c r="L963" s="17">
        <v>14</v>
      </c>
      <c r="M963" s="25">
        <f t="shared" ref="M963:M1026" si="62">K963-L963</f>
        <v>9</v>
      </c>
      <c r="N963" s="15">
        <v>279</v>
      </c>
      <c r="O963" s="17">
        <v>267</v>
      </c>
      <c r="P963" s="44">
        <f t="shared" si="60"/>
        <v>12</v>
      </c>
    </row>
    <row r="964" spans="1:16" ht="14.1" customHeight="1">
      <c r="A964" s="2">
        <v>450</v>
      </c>
      <c r="B964" s="2" t="str">
        <f>VLOOKUP(A964,Sheet2!$A$1:$B$114,2)</f>
        <v>Henderson Co</v>
      </c>
      <c r="C964" s="2">
        <v>8</v>
      </c>
      <c r="D964" s="2" t="str">
        <f>VLOOKUP(C964,Sheet1!$A$1:$B$18,2)</f>
        <v>Guidence Personnel</v>
      </c>
      <c r="E964" s="15">
        <v>32</v>
      </c>
      <c r="F964" s="17">
        <v>19</v>
      </c>
      <c r="G964" s="25">
        <f t="shared" si="61"/>
        <v>13</v>
      </c>
      <c r="H964" s="15">
        <v>0</v>
      </c>
      <c r="I964" s="17">
        <v>0</v>
      </c>
      <c r="J964" s="25">
        <f t="shared" ref="J964:J1027" si="63">H964-I964</f>
        <v>0</v>
      </c>
      <c r="K964" s="15">
        <v>1</v>
      </c>
      <c r="L964" s="17">
        <v>16</v>
      </c>
      <c r="M964" s="25">
        <f t="shared" si="62"/>
        <v>-15</v>
      </c>
      <c r="N964" s="15">
        <v>33</v>
      </c>
      <c r="O964" s="17">
        <v>35</v>
      </c>
      <c r="P964" s="44">
        <f t="shared" ref="P964:P1027" si="64">N964-O964</f>
        <v>-2</v>
      </c>
    </row>
    <row r="965" spans="1:16" ht="14.1" customHeight="1">
      <c r="A965" s="2">
        <v>450</v>
      </c>
      <c r="B965" s="2" t="str">
        <f>VLOOKUP(A965,Sheet2!$A$1:$B$114,2)</f>
        <v>Henderson Co</v>
      </c>
      <c r="C965" s="2">
        <v>9</v>
      </c>
      <c r="D965" s="2" t="str">
        <f>VLOOKUP(C965,Sheet1!$A$1:$B$18,2)</f>
        <v>Psychology Personnel</v>
      </c>
      <c r="E965" s="15">
        <v>7</v>
      </c>
      <c r="F965" s="17">
        <v>7</v>
      </c>
      <c r="G965" s="25">
        <f t="shared" si="61"/>
        <v>0</v>
      </c>
      <c r="H965" s="15">
        <v>2</v>
      </c>
      <c r="I965" s="17">
        <v>0</v>
      </c>
      <c r="J965" s="25">
        <f t="shared" si="63"/>
        <v>2</v>
      </c>
      <c r="K965" s="15">
        <v>0</v>
      </c>
      <c r="L965" s="17">
        <v>3</v>
      </c>
      <c r="M965" s="25">
        <f t="shared" si="62"/>
        <v>-3</v>
      </c>
      <c r="N965" s="15">
        <v>9</v>
      </c>
      <c r="O965" s="17">
        <v>10</v>
      </c>
      <c r="P965" s="44">
        <f t="shared" si="64"/>
        <v>-1</v>
      </c>
    </row>
    <row r="966" spans="1:16" ht="14.1" customHeight="1">
      <c r="A966" s="2">
        <v>450</v>
      </c>
      <c r="B966" s="2" t="str">
        <f>VLOOKUP(A966,Sheet2!$A$1:$B$114,2)</f>
        <v>Henderson Co</v>
      </c>
      <c r="C966" s="2">
        <v>10</v>
      </c>
      <c r="D966" s="2" t="str">
        <f>VLOOKUP(C966,Sheet1!$A$1:$B$18,2)</f>
        <v>Media Cordinators and Audio Visual</v>
      </c>
      <c r="E966" s="15">
        <v>21</v>
      </c>
      <c r="F966" s="17">
        <v>12</v>
      </c>
      <c r="G966" s="25">
        <f t="shared" si="61"/>
        <v>9</v>
      </c>
      <c r="H966" s="15">
        <v>0</v>
      </c>
      <c r="I966" s="17">
        <v>1</v>
      </c>
      <c r="J966" s="25">
        <f t="shared" si="63"/>
        <v>-1</v>
      </c>
      <c r="K966" s="15">
        <v>0</v>
      </c>
      <c r="L966" s="17">
        <v>8</v>
      </c>
      <c r="M966" s="25">
        <f t="shared" si="62"/>
        <v>-8</v>
      </c>
      <c r="N966" s="15">
        <v>21</v>
      </c>
      <c r="O966" s="17">
        <v>21</v>
      </c>
      <c r="P966" s="44">
        <f t="shared" si="64"/>
        <v>0</v>
      </c>
    </row>
    <row r="967" spans="1:16" ht="14.1" customHeight="1">
      <c r="A967" s="2">
        <v>450</v>
      </c>
      <c r="B967" s="2" t="str">
        <f>VLOOKUP(A967,Sheet2!$A$1:$B$114,2)</f>
        <v>Henderson Co</v>
      </c>
      <c r="C967" s="2">
        <v>11</v>
      </c>
      <c r="D967" s="2" t="str">
        <f>VLOOKUP(C967,Sheet1!$A$1:$B$18,2)</f>
        <v>Consultants and Supervisors of Instructions</v>
      </c>
      <c r="E967" s="15">
        <v>13</v>
      </c>
      <c r="F967" s="17">
        <v>13</v>
      </c>
      <c r="G967" s="25">
        <f t="shared" si="61"/>
        <v>0</v>
      </c>
      <c r="H967" s="15">
        <v>8</v>
      </c>
      <c r="I967" s="17">
        <v>4</v>
      </c>
      <c r="J967" s="25">
        <f t="shared" si="63"/>
        <v>4</v>
      </c>
      <c r="K967" s="15">
        <v>1</v>
      </c>
      <c r="L967" s="17">
        <v>3</v>
      </c>
      <c r="M967" s="25">
        <f t="shared" si="62"/>
        <v>-2</v>
      </c>
      <c r="N967" s="15">
        <v>22</v>
      </c>
      <c r="O967" s="17">
        <v>20</v>
      </c>
      <c r="P967" s="44">
        <f t="shared" si="64"/>
        <v>2</v>
      </c>
    </row>
    <row r="968" spans="1:16" ht="14.1" customHeight="1">
      <c r="A968" s="2">
        <v>450</v>
      </c>
      <c r="B968" s="2" t="str">
        <f>VLOOKUP(A968,Sheet2!$A$1:$B$114,2)</f>
        <v>Henderson Co</v>
      </c>
      <c r="C968" s="2">
        <v>12</v>
      </c>
      <c r="D968" s="2" t="str">
        <f>VLOOKUP(C968,Sheet1!$A$1:$B$18,2)</f>
        <v>Other Professional Staff</v>
      </c>
      <c r="E968" s="15">
        <v>26</v>
      </c>
      <c r="F968" s="17">
        <v>22</v>
      </c>
      <c r="G968" s="25">
        <f t="shared" si="61"/>
        <v>4</v>
      </c>
      <c r="H968" s="15">
        <v>5</v>
      </c>
      <c r="I968" s="17">
        <v>6</v>
      </c>
      <c r="J968" s="25">
        <f t="shared" si="63"/>
        <v>-1</v>
      </c>
      <c r="K968" s="15">
        <v>15</v>
      </c>
      <c r="L968" s="17">
        <v>5</v>
      </c>
      <c r="M968" s="25">
        <f t="shared" si="62"/>
        <v>10</v>
      </c>
      <c r="N968" s="15">
        <v>46</v>
      </c>
      <c r="O968" s="17">
        <v>33</v>
      </c>
      <c r="P968" s="44">
        <f t="shared" si="64"/>
        <v>13</v>
      </c>
    </row>
    <row r="969" spans="1:16" ht="14.1" customHeight="1">
      <c r="A969" s="2">
        <v>450</v>
      </c>
      <c r="B969" s="2" t="str">
        <f>VLOOKUP(A969,Sheet2!$A$1:$B$114,2)</f>
        <v>Henderson Co</v>
      </c>
      <c r="C969" s="2">
        <v>13</v>
      </c>
      <c r="D969" s="2" t="str">
        <f>VLOOKUP(C969,Sheet1!$A$1:$B$18,2)</f>
        <v>Teacher Assistants</v>
      </c>
      <c r="E969" s="15">
        <v>175</v>
      </c>
      <c r="F969" s="17">
        <v>60</v>
      </c>
      <c r="G969" s="25">
        <f t="shared" si="61"/>
        <v>115</v>
      </c>
      <c r="H969" s="15">
        <v>77</v>
      </c>
      <c r="I969" s="17">
        <v>201</v>
      </c>
      <c r="J969" s="25">
        <f t="shared" si="63"/>
        <v>-124</v>
      </c>
      <c r="K969" s="15">
        <v>0</v>
      </c>
      <c r="L969" s="17">
        <v>10</v>
      </c>
      <c r="M969" s="25">
        <f t="shared" si="62"/>
        <v>-10</v>
      </c>
      <c r="N969" s="15">
        <v>252</v>
      </c>
      <c r="O969" s="17">
        <v>271</v>
      </c>
      <c r="P969" s="44">
        <f t="shared" si="64"/>
        <v>-19</v>
      </c>
    </row>
    <row r="970" spans="1:16" ht="14.1" customHeight="1">
      <c r="A970" s="2">
        <v>450</v>
      </c>
      <c r="B970" s="2" t="str">
        <f>VLOOKUP(A970,Sheet2!$A$1:$B$114,2)</f>
        <v>Henderson Co</v>
      </c>
      <c r="C970" s="2">
        <v>14</v>
      </c>
      <c r="D970" s="2" t="str">
        <f>VLOOKUP(C970,Sheet1!$A$1:$B$18,2)</f>
        <v>Technicians</v>
      </c>
      <c r="E970" s="15">
        <v>1</v>
      </c>
      <c r="F970" s="17">
        <v>0</v>
      </c>
      <c r="G970" s="25">
        <f t="shared" si="61"/>
        <v>1</v>
      </c>
      <c r="H970" s="15">
        <v>0</v>
      </c>
      <c r="I970" s="17">
        <v>0</v>
      </c>
      <c r="J970" s="25">
        <f t="shared" si="63"/>
        <v>0</v>
      </c>
      <c r="K970" s="15">
        <v>10</v>
      </c>
      <c r="L970" s="17">
        <v>10</v>
      </c>
      <c r="M970" s="25">
        <f t="shared" si="62"/>
        <v>0</v>
      </c>
      <c r="N970" s="15">
        <v>11</v>
      </c>
      <c r="O970" s="17">
        <v>10</v>
      </c>
      <c r="P970" s="44">
        <f t="shared" si="64"/>
        <v>1</v>
      </c>
    </row>
    <row r="971" spans="1:16" ht="14.1" customHeight="1">
      <c r="A971" s="2">
        <v>450</v>
      </c>
      <c r="B971" s="2" t="str">
        <f>VLOOKUP(A971,Sheet2!$A$1:$B$114,2)</f>
        <v>Henderson Co</v>
      </c>
      <c r="C971" s="2">
        <v>15</v>
      </c>
      <c r="D971" s="2" t="str">
        <f>VLOOKUP(C971,Sheet1!$A$1:$B$18,2)</f>
        <v>Clerks/Secretaries</v>
      </c>
      <c r="E971" s="15">
        <v>86</v>
      </c>
      <c r="F971" s="17">
        <v>88</v>
      </c>
      <c r="G971" s="25">
        <f t="shared" si="61"/>
        <v>-2</v>
      </c>
      <c r="H971" s="15">
        <v>5</v>
      </c>
      <c r="I971" s="17">
        <v>4</v>
      </c>
      <c r="J971" s="25">
        <f t="shared" si="63"/>
        <v>1</v>
      </c>
      <c r="K971" s="15">
        <v>8</v>
      </c>
      <c r="L971" s="17">
        <v>8</v>
      </c>
      <c r="M971" s="25">
        <f t="shared" si="62"/>
        <v>0</v>
      </c>
      <c r="N971" s="15">
        <v>99</v>
      </c>
      <c r="O971" s="17">
        <v>100</v>
      </c>
      <c r="P971" s="44">
        <f t="shared" si="64"/>
        <v>-1</v>
      </c>
    </row>
    <row r="972" spans="1:16" ht="14.1" customHeight="1">
      <c r="A972" s="2">
        <v>450</v>
      </c>
      <c r="B972" s="2" t="str">
        <f>VLOOKUP(A972,Sheet2!$A$1:$B$114,2)</f>
        <v>Henderson Co</v>
      </c>
      <c r="C972" s="2">
        <v>16</v>
      </c>
      <c r="D972" s="2" t="str">
        <f>VLOOKUP(C972,Sheet1!$A$1:$B$18,2)</f>
        <v>Service Workers</v>
      </c>
      <c r="E972" s="15">
        <v>77</v>
      </c>
      <c r="F972" s="17">
        <v>79</v>
      </c>
      <c r="G972" s="25">
        <f t="shared" si="61"/>
        <v>-2</v>
      </c>
      <c r="H972" s="15">
        <v>0</v>
      </c>
      <c r="I972" s="17">
        <v>2</v>
      </c>
      <c r="J972" s="25">
        <f t="shared" si="63"/>
        <v>-2</v>
      </c>
      <c r="K972" s="15">
        <v>86</v>
      </c>
      <c r="L972" s="17">
        <v>87</v>
      </c>
      <c r="M972" s="25">
        <f t="shared" si="62"/>
        <v>-1</v>
      </c>
      <c r="N972" s="15">
        <v>163</v>
      </c>
      <c r="O972" s="17">
        <v>168</v>
      </c>
      <c r="P972" s="44">
        <f t="shared" si="64"/>
        <v>-5</v>
      </c>
    </row>
    <row r="973" spans="1:16" ht="14.1" customHeight="1">
      <c r="A973" s="2">
        <v>450</v>
      </c>
      <c r="B973" s="2" t="str">
        <f>VLOOKUP(A973,Sheet2!$A$1:$B$114,2)</f>
        <v>Henderson Co</v>
      </c>
      <c r="C973" s="2">
        <v>17</v>
      </c>
      <c r="D973" s="2" t="str">
        <f>VLOOKUP(C973,Sheet1!$A$1:$B$18,2)</f>
        <v>Skilled Crafts</v>
      </c>
      <c r="E973" s="15">
        <v>8</v>
      </c>
      <c r="F973" s="17">
        <v>8</v>
      </c>
      <c r="G973" s="25">
        <f t="shared" si="61"/>
        <v>0</v>
      </c>
      <c r="H973" s="15">
        <v>0</v>
      </c>
      <c r="I973" s="17">
        <v>0</v>
      </c>
      <c r="J973" s="25">
        <f t="shared" si="63"/>
        <v>0</v>
      </c>
      <c r="K973" s="15">
        <v>30</v>
      </c>
      <c r="L973" s="17">
        <v>30</v>
      </c>
      <c r="M973" s="25">
        <f t="shared" si="62"/>
        <v>0</v>
      </c>
      <c r="N973" s="15">
        <v>38</v>
      </c>
      <c r="O973" s="17">
        <v>38</v>
      </c>
      <c r="P973" s="44">
        <f t="shared" si="64"/>
        <v>0</v>
      </c>
    </row>
    <row r="974" spans="1:16" ht="14.1" customHeight="1">
      <c r="A974" s="2">
        <v>450</v>
      </c>
      <c r="B974" s="2" t="str">
        <f>VLOOKUP(A974,Sheet2!$A$1:$B$114,2)</f>
        <v>Henderson Co</v>
      </c>
      <c r="C974" s="2">
        <v>18</v>
      </c>
      <c r="D974" s="2" t="str">
        <f>VLOOKUP(C974,Sheet1!$A$1:$B$18,2)</f>
        <v>Laborers Unskilled</v>
      </c>
      <c r="E974" s="15">
        <v>0</v>
      </c>
      <c r="F974" s="17">
        <v>0</v>
      </c>
      <c r="G974" s="25">
        <f t="shared" si="61"/>
        <v>0</v>
      </c>
      <c r="H974" s="15">
        <v>0</v>
      </c>
      <c r="I974" s="17">
        <v>0</v>
      </c>
      <c r="J974" s="25">
        <f t="shared" si="63"/>
        <v>0</v>
      </c>
      <c r="K974" s="15">
        <v>0</v>
      </c>
      <c r="L974" s="17">
        <v>0</v>
      </c>
      <c r="M974" s="25">
        <f t="shared" si="62"/>
        <v>0</v>
      </c>
      <c r="N974" s="15">
        <v>0</v>
      </c>
      <c r="O974" s="17">
        <v>0</v>
      </c>
      <c r="P974" s="44">
        <f t="shared" si="64"/>
        <v>0</v>
      </c>
    </row>
    <row r="975" spans="1:16" ht="14.1" customHeight="1">
      <c r="A975" s="2">
        <v>460</v>
      </c>
      <c r="B975" s="2" t="str">
        <f>VLOOKUP(A975,Sheet2!$A$1:$B$114,2)</f>
        <v>Hertford Co</v>
      </c>
      <c r="C975" s="2">
        <v>1</v>
      </c>
      <c r="D975" s="2" t="str">
        <f>VLOOKUP(C975,Sheet1!$A$1:$B$18,2)</f>
        <v>Officials, Administrators, Managers</v>
      </c>
      <c r="E975" s="15">
        <v>10</v>
      </c>
      <c r="F975" s="17">
        <v>8</v>
      </c>
      <c r="G975" s="25">
        <f t="shared" si="61"/>
        <v>2</v>
      </c>
      <c r="H975" s="15">
        <v>1</v>
      </c>
      <c r="I975" s="17">
        <v>1</v>
      </c>
      <c r="J975" s="25">
        <f t="shared" si="63"/>
        <v>0</v>
      </c>
      <c r="K975" s="15">
        <v>1</v>
      </c>
      <c r="L975" s="17">
        <v>2</v>
      </c>
      <c r="M975" s="25">
        <f t="shared" si="62"/>
        <v>-1</v>
      </c>
      <c r="N975" s="15">
        <v>12</v>
      </c>
      <c r="O975" s="17">
        <v>11</v>
      </c>
      <c r="P975" s="44">
        <f t="shared" si="64"/>
        <v>1</v>
      </c>
    </row>
    <row r="976" spans="1:16" ht="14.1" customHeight="1">
      <c r="A976" s="2">
        <v>460</v>
      </c>
      <c r="B976" s="2" t="str">
        <f>VLOOKUP(A976,Sheet2!$A$1:$B$114,2)</f>
        <v>Hertford Co</v>
      </c>
      <c r="C976" s="2">
        <v>2</v>
      </c>
      <c r="D976" s="2" t="str">
        <f>VLOOKUP(C976,Sheet1!$A$1:$B$18,2)</f>
        <v>Principals</v>
      </c>
      <c r="E976" s="15">
        <v>7</v>
      </c>
      <c r="F976" s="17">
        <v>7</v>
      </c>
      <c r="G976" s="25">
        <f t="shared" si="61"/>
        <v>0</v>
      </c>
      <c r="H976" s="15">
        <v>0</v>
      </c>
      <c r="I976" s="17">
        <v>0</v>
      </c>
      <c r="J976" s="25">
        <f t="shared" si="63"/>
        <v>0</v>
      </c>
      <c r="K976" s="15">
        <v>0</v>
      </c>
      <c r="L976" s="17">
        <v>0</v>
      </c>
      <c r="M976" s="25">
        <f t="shared" si="62"/>
        <v>0</v>
      </c>
      <c r="N976" s="15">
        <v>7</v>
      </c>
      <c r="O976" s="17">
        <v>7</v>
      </c>
      <c r="P976" s="44">
        <f t="shared" si="64"/>
        <v>0</v>
      </c>
    </row>
    <row r="977" spans="1:16" ht="14.1" customHeight="1">
      <c r="A977" s="2">
        <v>460</v>
      </c>
      <c r="B977" s="2" t="str">
        <f>VLOOKUP(A977,Sheet2!$A$1:$B$114,2)</f>
        <v>Hertford Co</v>
      </c>
      <c r="C977" s="2">
        <v>3</v>
      </c>
      <c r="D977" s="2" t="str">
        <f>VLOOKUP(C977,Sheet1!$A$1:$B$18,2)</f>
        <v>Assistant Principals, Teaching</v>
      </c>
      <c r="E977" s="15">
        <v>0</v>
      </c>
      <c r="F977" s="17">
        <v>0</v>
      </c>
      <c r="G977" s="25">
        <f t="shared" si="61"/>
        <v>0</v>
      </c>
      <c r="H977" s="15">
        <v>0</v>
      </c>
      <c r="I977" s="17">
        <v>0</v>
      </c>
      <c r="J977" s="25">
        <f t="shared" si="63"/>
        <v>0</v>
      </c>
      <c r="K977" s="15">
        <v>0</v>
      </c>
      <c r="L977" s="17">
        <v>0</v>
      </c>
      <c r="M977" s="25">
        <f t="shared" si="62"/>
        <v>0</v>
      </c>
      <c r="N977" s="15">
        <v>0</v>
      </c>
      <c r="O977" s="17">
        <v>0</v>
      </c>
      <c r="P977" s="44">
        <f t="shared" si="64"/>
        <v>0</v>
      </c>
    </row>
    <row r="978" spans="1:16" ht="14.1" customHeight="1">
      <c r="A978" s="2">
        <v>460</v>
      </c>
      <c r="B978" s="2" t="str">
        <f>VLOOKUP(A978,Sheet2!$A$1:$B$114,2)</f>
        <v>Hertford Co</v>
      </c>
      <c r="C978" s="2">
        <v>4</v>
      </c>
      <c r="D978" s="2" t="str">
        <f>VLOOKUP(C978,Sheet1!$A$1:$B$18,2)</f>
        <v>Assistant Principals, Non-Teaching</v>
      </c>
      <c r="E978" s="15">
        <v>6</v>
      </c>
      <c r="F978" s="17">
        <v>6</v>
      </c>
      <c r="G978" s="25">
        <f t="shared" si="61"/>
        <v>0</v>
      </c>
      <c r="H978" s="15">
        <v>0</v>
      </c>
      <c r="I978" s="17">
        <v>0</v>
      </c>
      <c r="J978" s="25">
        <f t="shared" si="63"/>
        <v>0</v>
      </c>
      <c r="K978" s="15">
        <v>0</v>
      </c>
      <c r="L978" s="17">
        <v>0</v>
      </c>
      <c r="M978" s="25">
        <f t="shared" si="62"/>
        <v>0</v>
      </c>
      <c r="N978" s="15">
        <v>6</v>
      </c>
      <c r="O978" s="17">
        <v>6</v>
      </c>
      <c r="P978" s="44">
        <f t="shared" si="64"/>
        <v>0</v>
      </c>
    </row>
    <row r="979" spans="1:16" ht="14.1" customHeight="1">
      <c r="A979" s="2">
        <v>460</v>
      </c>
      <c r="B979" s="2" t="str">
        <f>VLOOKUP(A979,Sheet2!$A$1:$B$114,2)</f>
        <v>Hertford Co</v>
      </c>
      <c r="C979" s="2">
        <v>5</v>
      </c>
      <c r="D979" s="2" t="str">
        <f>VLOOKUP(C979,Sheet1!$A$1:$B$18,2)</f>
        <v>Elementry Teachers</v>
      </c>
      <c r="E979" s="15">
        <v>90</v>
      </c>
      <c r="F979" s="17">
        <v>100</v>
      </c>
      <c r="G979" s="25">
        <f t="shared" si="61"/>
        <v>-10</v>
      </c>
      <c r="H979" s="15">
        <v>11</v>
      </c>
      <c r="I979" s="17">
        <v>4</v>
      </c>
      <c r="J979" s="25">
        <f t="shared" si="63"/>
        <v>7</v>
      </c>
      <c r="K979" s="15">
        <v>8</v>
      </c>
      <c r="L979" s="17">
        <v>11</v>
      </c>
      <c r="M979" s="25">
        <f t="shared" si="62"/>
        <v>-3</v>
      </c>
      <c r="N979" s="15">
        <v>109</v>
      </c>
      <c r="O979" s="17">
        <v>115</v>
      </c>
      <c r="P979" s="44">
        <f t="shared" si="64"/>
        <v>-6</v>
      </c>
    </row>
    <row r="980" spans="1:16" ht="14.1" customHeight="1">
      <c r="A980" s="2">
        <v>460</v>
      </c>
      <c r="B980" s="2" t="str">
        <f>VLOOKUP(A980,Sheet2!$A$1:$B$114,2)</f>
        <v>Hertford Co</v>
      </c>
      <c r="C980" s="2">
        <v>6</v>
      </c>
      <c r="D980" s="2" t="str">
        <f>VLOOKUP(C980,Sheet1!$A$1:$B$18,2)</f>
        <v>Secondary Teachers</v>
      </c>
      <c r="E980" s="15">
        <v>32</v>
      </c>
      <c r="F980" s="17">
        <v>24</v>
      </c>
      <c r="G980" s="25">
        <f t="shared" si="61"/>
        <v>8</v>
      </c>
      <c r="H980" s="15">
        <v>6</v>
      </c>
      <c r="I980" s="17">
        <v>11</v>
      </c>
      <c r="J980" s="25">
        <f t="shared" si="63"/>
        <v>-5</v>
      </c>
      <c r="K980" s="15">
        <v>0</v>
      </c>
      <c r="L980" s="17">
        <v>1</v>
      </c>
      <c r="M980" s="25">
        <f t="shared" si="62"/>
        <v>-1</v>
      </c>
      <c r="N980" s="15">
        <v>38</v>
      </c>
      <c r="O980" s="17">
        <v>36</v>
      </c>
      <c r="P980" s="44">
        <f t="shared" si="64"/>
        <v>2</v>
      </c>
    </row>
    <row r="981" spans="1:16" ht="14.1" customHeight="1">
      <c r="A981" s="2">
        <v>460</v>
      </c>
      <c r="B981" s="2" t="str">
        <f>VLOOKUP(A981,Sheet2!$A$1:$B$114,2)</f>
        <v>Hertford Co</v>
      </c>
      <c r="C981" s="2">
        <v>7</v>
      </c>
      <c r="D981" s="2" t="str">
        <f>VLOOKUP(C981,Sheet1!$A$1:$B$18,2)</f>
        <v>Other Teachers</v>
      </c>
      <c r="E981" s="15">
        <v>59</v>
      </c>
      <c r="F981" s="17">
        <v>57</v>
      </c>
      <c r="G981" s="25">
        <f t="shared" si="61"/>
        <v>2</v>
      </c>
      <c r="H981" s="15">
        <v>12</v>
      </c>
      <c r="I981" s="17">
        <v>17</v>
      </c>
      <c r="J981" s="25">
        <f t="shared" si="63"/>
        <v>-5</v>
      </c>
      <c r="K981" s="15">
        <v>0</v>
      </c>
      <c r="L981" s="17">
        <v>0</v>
      </c>
      <c r="M981" s="25">
        <f t="shared" si="62"/>
        <v>0</v>
      </c>
      <c r="N981" s="15">
        <v>71</v>
      </c>
      <c r="O981" s="17">
        <v>74</v>
      </c>
      <c r="P981" s="44">
        <f t="shared" si="64"/>
        <v>-3</v>
      </c>
    </row>
    <row r="982" spans="1:16" ht="14.1" customHeight="1">
      <c r="A982" s="2">
        <v>460</v>
      </c>
      <c r="B982" s="2" t="str">
        <f>VLOOKUP(A982,Sheet2!$A$1:$B$114,2)</f>
        <v>Hertford Co</v>
      </c>
      <c r="C982" s="2">
        <v>8</v>
      </c>
      <c r="D982" s="2" t="str">
        <f>VLOOKUP(C982,Sheet1!$A$1:$B$18,2)</f>
        <v>Guidence Personnel</v>
      </c>
      <c r="E982" s="15">
        <v>11</v>
      </c>
      <c r="F982" s="17">
        <v>12</v>
      </c>
      <c r="G982" s="25">
        <f t="shared" si="61"/>
        <v>-1</v>
      </c>
      <c r="H982" s="15">
        <v>0</v>
      </c>
      <c r="I982" s="17">
        <v>0</v>
      </c>
      <c r="J982" s="25">
        <f t="shared" si="63"/>
        <v>0</v>
      </c>
      <c r="K982" s="15">
        <v>0</v>
      </c>
      <c r="L982" s="17">
        <v>0</v>
      </c>
      <c r="M982" s="25">
        <f t="shared" si="62"/>
        <v>0</v>
      </c>
      <c r="N982" s="15">
        <v>11</v>
      </c>
      <c r="O982" s="17">
        <v>12</v>
      </c>
      <c r="P982" s="44">
        <f t="shared" si="64"/>
        <v>-1</v>
      </c>
    </row>
    <row r="983" spans="1:16" ht="14.1" customHeight="1">
      <c r="A983" s="2">
        <v>460</v>
      </c>
      <c r="B983" s="2" t="str">
        <f>VLOOKUP(A983,Sheet2!$A$1:$B$114,2)</f>
        <v>Hertford Co</v>
      </c>
      <c r="C983" s="2">
        <v>9</v>
      </c>
      <c r="D983" s="2" t="str">
        <f>VLOOKUP(C983,Sheet1!$A$1:$B$18,2)</f>
        <v>Psychology Personnel</v>
      </c>
      <c r="E983" s="15">
        <v>1</v>
      </c>
      <c r="F983" s="17">
        <v>1</v>
      </c>
      <c r="G983" s="25">
        <f t="shared" si="61"/>
        <v>0</v>
      </c>
      <c r="H983" s="15">
        <v>0</v>
      </c>
      <c r="I983" s="17">
        <v>0</v>
      </c>
      <c r="J983" s="25">
        <f t="shared" si="63"/>
        <v>0</v>
      </c>
      <c r="K983" s="15">
        <v>0</v>
      </c>
      <c r="L983" s="17">
        <v>0</v>
      </c>
      <c r="M983" s="25">
        <f t="shared" si="62"/>
        <v>0</v>
      </c>
      <c r="N983" s="15">
        <v>1</v>
      </c>
      <c r="O983" s="17">
        <v>1</v>
      </c>
      <c r="P983" s="44">
        <f t="shared" si="64"/>
        <v>0</v>
      </c>
    </row>
    <row r="984" spans="1:16" ht="14.1" customHeight="1">
      <c r="A984" s="2">
        <v>460</v>
      </c>
      <c r="B984" s="2" t="str">
        <f>VLOOKUP(A984,Sheet2!$A$1:$B$114,2)</f>
        <v>Hertford Co</v>
      </c>
      <c r="C984" s="2">
        <v>10</v>
      </c>
      <c r="D984" s="2" t="str">
        <f>VLOOKUP(C984,Sheet1!$A$1:$B$18,2)</f>
        <v>Media Cordinators and Audio Visual</v>
      </c>
      <c r="E984" s="15">
        <v>5</v>
      </c>
      <c r="F984" s="17">
        <v>5</v>
      </c>
      <c r="G984" s="25">
        <f t="shared" si="61"/>
        <v>0</v>
      </c>
      <c r="H984" s="15">
        <v>0</v>
      </c>
      <c r="I984" s="17">
        <v>0</v>
      </c>
      <c r="J984" s="25">
        <f t="shared" si="63"/>
        <v>0</v>
      </c>
      <c r="K984" s="15">
        <v>0</v>
      </c>
      <c r="L984" s="17">
        <v>0</v>
      </c>
      <c r="M984" s="25">
        <f t="shared" si="62"/>
        <v>0</v>
      </c>
      <c r="N984" s="15">
        <v>5</v>
      </c>
      <c r="O984" s="17">
        <v>5</v>
      </c>
      <c r="P984" s="44">
        <f t="shared" si="64"/>
        <v>0</v>
      </c>
    </row>
    <row r="985" spans="1:16" ht="14.1" customHeight="1">
      <c r="A985" s="2">
        <v>460</v>
      </c>
      <c r="B985" s="2" t="str">
        <f>VLOOKUP(A985,Sheet2!$A$1:$B$114,2)</f>
        <v>Hertford Co</v>
      </c>
      <c r="C985" s="2">
        <v>11</v>
      </c>
      <c r="D985" s="2" t="str">
        <f>VLOOKUP(C985,Sheet1!$A$1:$B$18,2)</f>
        <v>Consultants and Supervisors of Instructions</v>
      </c>
      <c r="E985" s="15">
        <v>0</v>
      </c>
      <c r="F985" s="17">
        <v>0</v>
      </c>
      <c r="G985" s="25">
        <f t="shared" si="61"/>
        <v>0</v>
      </c>
      <c r="H985" s="15">
        <v>0</v>
      </c>
      <c r="I985" s="17">
        <v>0</v>
      </c>
      <c r="J985" s="25">
        <f t="shared" si="63"/>
        <v>0</v>
      </c>
      <c r="K985" s="15">
        <v>0</v>
      </c>
      <c r="L985" s="17">
        <v>0</v>
      </c>
      <c r="M985" s="25">
        <f t="shared" si="62"/>
        <v>0</v>
      </c>
      <c r="N985" s="15">
        <v>0</v>
      </c>
      <c r="O985" s="17">
        <v>0</v>
      </c>
      <c r="P985" s="44">
        <f t="shared" si="64"/>
        <v>0</v>
      </c>
    </row>
    <row r="986" spans="1:16" ht="14.1" customHeight="1">
      <c r="A986" s="2">
        <v>460</v>
      </c>
      <c r="B986" s="2" t="str">
        <f>VLOOKUP(A986,Sheet2!$A$1:$B$114,2)</f>
        <v>Hertford Co</v>
      </c>
      <c r="C986" s="2">
        <v>12</v>
      </c>
      <c r="D986" s="2" t="str">
        <f>VLOOKUP(C986,Sheet1!$A$1:$B$18,2)</f>
        <v>Other Professional Staff</v>
      </c>
      <c r="E986" s="15">
        <v>13</v>
      </c>
      <c r="F986" s="17">
        <v>13</v>
      </c>
      <c r="G986" s="25">
        <f t="shared" si="61"/>
        <v>0</v>
      </c>
      <c r="H986" s="15">
        <v>3</v>
      </c>
      <c r="I986" s="17">
        <v>3</v>
      </c>
      <c r="J986" s="25">
        <f t="shared" si="63"/>
        <v>0</v>
      </c>
      <c r="K986" s="15">
        <v>3</v>
      </c>
      <c r="L986" s="17">
        <v>3</v>
      </c>
      <c r="M986" s="25">
        <f t="shared" si="62"/>
        <v>0</v>
      </c>
      <c r="N986" s="15">
        <v>19</v>
      </c>
      <c r="O986" s="17">
        <v>19</v>
      </c>
      <c r="P986" s="44">
        <f t="shared" si="64"/>
        <v>0</v>
      </c>
    </row>
    <row r="987" spans="1:16" ht="14.1" customHeight="1">
      <c r="A987" s="2">
        <v>460</v>
      </c>
      <c r="B987" s="2" t="str">
        <f>VLOOKUP(A987,Sheet2!$A$1:$B$114,2)</f>
        <v>Hertford Co</v>
      </c>
      <c r="C987" s="2">
        <v>13</v>
      </c>
      <c r="D987" s="2" t="str">
        <f>VLOOKUP(C987,Sheet1!$A$1:$B$18,2)</f>
        <v>Teacher Assistants</v>
      </c>
      <c r="E987" s="15">
        <v>69</v>
      </c>
      <c r="F987" s="17">
        <v>73</v>
      </c>
      <c r="G987" s="25">
        <f t="shared" si="61"/>
        <v>-4</v>
      </c>
      <c r="H987" s="15">
        <v>11</v>
      </c>
      <c r="I987" s="17">
        <v>14</v>
      </c>
      <c r="J987" s="25">
        <f t="shared" si="63"/>
        <v>-3</v>
      </c>
      <c r="K987" s="15">
        <v>7</v>
      </c>
      <c r="L987" s="17">
        <v>7</v>
      </c>
      <c r="M987" s="25">
        <f t="shared" si="62"/>
        <v>0</v>
      </c>
      <c r="N987" s="15">
        <v>87</v>
      </c>
      <c r="O987" s="17">
        <v>94</v>
      </c>
      <c r="P987" s="44">
        <f t="shared" si="64"/>
        <v>-7</v>
      </c>
    </row>
    <row r="988" spans="1:16" ht="14.1" customHeight="1">
      <c r="A988" s="2">
        <v>460</v>
      </c>
      <c r="B988" s="2" t="str">
        <f>VLOOKUP(A988,Sheet2!$A$1:$B$114,2)</f>
        <v>Hertford Co</v>
      </c>
      <c r="C988" s="2">
        <v>14</v>
      </c>
      <c r="D988" s="2" t="str">
        <f>VLOOKUP(C988,Sheet1!$A$1:$B$18,2)</f>
        <v>Technicians</v>
      </c>
      <c r="E988" s="15">
        <v>7</v>
      </c>
      <c r="F988" s="17">
        <v>5</v>
      </c>
      <c r="G988" s="25">
        <f t="shared" si="61"/>
        <v>2</v>
      </c>
      <c r="H988" s="15">
        <v>0</v>
      </c>
      <c r="I988" s="17">
        <v>2</v>
      </c>
      <c r="J988" s="25">
        <f t="shared" si="63"/>
        <v>-2</v>
      </c>
      <c r="K988" s="15">
        <v>0</v>
      </c>
      <c r="L988" s="17">
        <v>0</v>
      </c>
      <c r="M988" s="25">
        <f t="shared" si="62"/>
        <v>0</v>
      </c>
      <c r="N988" s="15">
        <v>7</v>
      </c>
      <c r="O988" s="17">
        <v>7</v>
      </c>
      <c r="P988" s="44">
        <f t="shared" si="64"/>
        <v>0</v>
      </c>
    </row>
    <row r="989" spans="1:16" ht="14.1" customHeight="1">
      <c r="A989" s="2">
        <v>460</v>
      </c>
      <c r="B989" s="2" t="str">
        <f>VLOOKUP(A989,Sheet2!$A$1:$B$114,2)</f>
        <v>Hertford Co</v>
      </c>
      <c r="C989" s="2">
        <v>15</v>
      </c>
      <c r="D989" s="2" t="str">
        <f>VLOOKUP(C989,Sheet1!$A$1:$B$18,2)</f>
        <v>Clerks/Secretaries</v>
      </c>
      <c r="E989" s="15">
        <v>25</v>
      </c>
      <c r="F989" s="17">
        <v>13</v>
      </c>
      <c r="G989" s="25">
        <f t="shared" si="61"/>
        <v>12</v>
      </c>
      <c r="H989" s="15">
        <v>2</v>
      </c>
      <c r="I989" s="17">
        <v>14</v>
      </c>
      <c r="J989" s="25">
        <f t="shared" si="63"/>
        <v>-12</v>
      </c>
      <c r="K989" s="15">
        <v>0</v>
      </c>
      <c r="L989" s="17">
        <v>0</v>
      </c>
      <c r="M989" s="25">
        <f t="shared" si="62"/>
        <v>0</v>
      </c>
      <c r="N989" s="15">
        <v>27</v>
      </c>
      <c r="O989" s="17">
        <v>27</v>
      </c>
      <c r="P989" s="44">
        <f t="shared" si="64"/>
        <v>0</v>
      </c>
    </row>
    <row r="990" spans="1:16" ht="14.1" customHeight="1">
      <c r="A990" s="2">
        <v>460</v>
      </c>
      <c r="B990" s="2" t="str">
        <f>VLOOKUP(A990,Sheet2!$A$1:$B$114,2)</f>
        <v>Hertford Co</v>
      </c>
      <c r="C990" s="2">
        <v>16</v>
      </c>
      <c r="D990" s="2" t="str">
        <f>VLOOKUP(C990,Sheet1!$A$1:$B$18,2)</f>
        <v>Service Workers</v>
      </c>
      <c r="E990" s="15">
        <v>26</v>
      </c>
      <c r="F990" s="17">
        <v>27</v>
      </c>
      <c r="G990" s="25">
        <f t="shared" si="61"/>
        <v>-1</v>
      </c>
      <c r="H990" s="15">
        <v>0</v>
      </c>
      <c r="I990" s="17">
        <v>0</v>
      </c>
      <c r="J990" s="25">
        <f t="shared" si="63"/>
        <v>0</v>
      </c>
      <c r="K990" s="15">
        <v>32</v>
      </c>
      <c r="L990" s="17">
        <v>32</v>
      </c>
      <c r="M990" s="25">
        <f t="shared" si="62"/>
        <v>0</v>
      </c>
      <c r="N990" s="15">
        <v>58</v>
      </c>
      <c r="O990" s="17">
        <v>59</v>
      </c>
      <c r="P990" s="44">
        <f t="shared" si="64"/>
        <v>-1</v>
      </c>
    </row>
    <row r="991" spans="1:16" ht="17.100000000000001" customHeight="1">
      <c r="A991" s="2">
        <v>460</v>
      </c>
      <c r="B991" s="2" t="str">
        <f>VLOOKUP(A991,Sheet2!$A$1:$B$114,2)</f>
        <v>Hertford Co</v>
      </c>
      <c r="C991" s="2">
        <v>17</v>
      </c>
      <c r="D991" s="2" t="str">
        <f>VLOOKUP(C991,Sheet1!$A$1:$B$18,2)</f>
        <v>Skilled Crafts</v>
      </c>
      <c r="E991" s="15">
        <v>13</v>
      </c>
      <c r="F991" s="17">
        <v>14</v>
      </c>
      <c r="G991" s="25">
        <f t="shared" si="61"/>
        <v>-1</v>
      </c>
      <c r="H991" s="15">
        <v>0</v>
      </c>
      <c r="I991" s="17">
        <v>0</v>
      </c>
      <c r="J991" s="25">
        <f t="shared" si="63"/>
        <v>0</v>
      </c>
      <c r="K991" s="15">
        <v>1</v>
      </c>
      <c r="L991" s="17">
        <v>1</v>
      </c>
      <c r="M991" s="25">
        <f t="shared" si="62"/>
        <v>0</v>
      </c>
      <c r="N991" s="15">
        <v>14</v>
      </c>
      <c r="O991" s="17">
        <v>15</v>
      </c>
      <c r="P991" s="44">
        <f t="shared" si="64"/>
        <v>-1</v>
      </c>
    </row>
    <row r="992" spans="1:16" ht="17.100000000000001" customHeight="1">
      <c r="A992" s="2">
        <v>460</v>
      </c>
      <c r="B992" s="2" t="str">
        <f>VLOOKUP(A992,Sheet2!$A$1:$B$114,2)</f>
        <v>Hertford Co</v>
      </c>
      <c r="C992" s="2">
        <v>18</v>
      </c>
      <c r="D992" s="2" t="str">
        <f>VLOOKUP(C992,Sheet1!$A$1:$B$18,2)</f>
        <v>Laborers Unskilled</v>
      </c>
      <c r="E992" s="15">
        <v>0</v>
      </c>
      <c r="F992" s="17">
        <v>0</v>
      </c>
      <c r="G992" s="25">
        <f t="shared" si="61"/>
        <v>0</v>
      </c>
      <c r="H992" s="15">
        <v>0</v>
      </c>
      <c r="I992" s="17">
        <v>0</v>
      </c>
      <c r="J992" s="25">
        <f t="shared" si="63"/>
        <v>0</v>
      </c>
      <c r="K992" s="15">
        <v>0</v>
      </c>
      <c r="L992" s="17">
        <v>0</v>
      </c>
      <c r="M992" s="25">
        <f t="shared" si="62"/>
        <v>0</v>
      </c>
      <c r="N992" s="15">
        <v>0</v>
      </c>
      <c r="O992" s="17">
        <v>0</v>
      </c>
      <c r="P992" s="44">
        <f t="shared" si="64"/>
        <v>0</v>
      </c>
    </row>
    <row r="993" spans="1:16" ht="14.1" customHeight="1">
      <c r="A993" s="2">
        <v>470</v>
      </c>
      <c r="B993" s="2" t="str">
        <f>VLOOKUP(A993,Sheet2!$A$1:$B$114,2)</f>
        <v>Hoke Co</v>
      </c>
      <c r="C993" s="2">
        <v>1</v>
      </c>
      <c r="D993" s="2" t="str">
        <f>VLOOKUP(C993,Sheet1!$A$1:$B$18,2)</f>
        <v>Officials, Administrators, Managers</v>
      </c>
      <c r="E993" s="15">
        <v>13</v>
      </c>
      <c r="F993" s="17">
        <v>16</v>
      </c>
      <c r="G993" s="25">
        <f t="shared" si="61"/>
        <v>-3</v>
      </c>
      <c r="H993" s="15">
        <v>4</v>
      </c>
      <c r="I993" s="17">
        <v>4</v>
      </c>
      <c r="J993" s="25">
        <f t="shared" si="63"/>
        <v>0</v>
      </c>
      <c r="K993" s="15">
        <v>4</v>
      </c>
      <c r="L993" s="17">
        <v>1</v>
      </c>
      <c r="M993" s="25">
        <f t="shared" si="62"/>
        <v>3</v>
      </c>
      <c r="N993" s="15">
        <v>21</v>
      </c>
      <c r="O993" s="17">
        <v>21</v>
      </c>
      <c r="P993" s="44">
        <f t="shared" si="64"/>
        <v>0</v>
      </c>
    </row>
    <row r="994" spans="1:16" ht="14.1" customHeight="1">
      <c r="A994" s="2">
        <v>470</v>
      </c>
      <c r="B994" s="2" t="str">
        <f>VLOOKUP(A994,Sheet2!$A$1:$B$114,2)</f>
        <v>Hoke Co</v>
      </c>
      <c r="C994" s="2">
        <v>2</v>
      </c>
      <c r="D994" s="2" t="str">
        <f>VLOOKUP(C994,Sheet1!$A$1:$B$18,2)</f>
        <v>Principals</v>
      </c>
      <c r="E994" s="15">
        <v>13</v>
      </c>
      <c r="F994" s="17">
        <v>12</v>
      </c>
      <c r="G994" s="25">
        <f t="shared" si="61"/>
        <v>1</v>
      </c>
      <c r="H994" s="15">
        <v>0</v>
      </c>
      <c r="I994" s="17">
        <v>0</v>
      </c>
      <c r="J994" s="25">
        <f t="shared" si="63"/>
        <v>0</v>
      </c>
      <c r="K994" s="15">
        <v>0</v>
      </c>
      <c r="L994" s="17">
        <v>0</v>
      </c>
      <c r="M994" s="25">
        <f t="shared" si="62"/>
        <v>0</v>
      </c>
      <c r="N994" s="15">
        <v>13</v>
      </c>
      <c r="O994" s="17">
        <v>12</v>
      </c>
      <c r="P994" s="44">
        <f t="shared" si="64"/>
        <v>1</v>
      </c>
    </row>
    <row r="995" spans="1:16" ht="14.1" customHeight="1">
      <c r="A995" s="2">
        <v>470</v>
      </c>
      <c r="B995" s="2" t="str">
        <f>VLOOKUP(A995,Sheet2!$A$1:$B$114,2)</f>
        <v>Hoke Co</v>
      </c>
      <c r="C995" s="2">
        <v>3</v>
      </c>
      <c r="D995" s="2" t="str">
        <f>VLOOKUP(C995,Sheet1!$A$1:$B$18,2)</f>
        <v>Assistant Principals, Teaching</v>
      </c>
      <c r="E995" s="15">
        <v>0</v>
      </c>
      <c r="F995" s="17">
        <v>0</v>
      </c>
      <c r="G995" s="25">
        <f t="shared" si="61"/>
        <v>0</v>
      </c>
      <c r="H995" s="15">
        <v>0</v>
      </c>
      <c r="I995" s="17">
        <v>0</v>
      </c>
      <c r="J995" s="25">
        <f t="shared" si="63"/>
        <v>0</v>
      </c>
      <c r="K995" s="15">
        <v>0</v>
      </c>
      <c r="L995" s="17">
        <v>0</v>
      </c>
      <c r="M995" s="25">
        <f t="shared" si="62"/>
        <v>0</v>
      </c>
      <c r="N995" s="15">
        <v>0</v>
      </c>
      <c r="O995" s="17">
        <v>0</v>
      </c>
      <c r="P995" s="44">
        <f t="shared" si="64"/>
        <v>0</v>
      </c>
    </row>
    <row r="996" spans="1:16" ht="14.1" customHeight="1">
      <c r="A996" s="2">
        <v>470</v>
      </c>
      <c r="B996" s="2" t="str">
        <f>VLOOKUP(A996,Sheet2!$A$1:$B$114,2)</f>
        <v>Hoke Co</v>
      </c>
      <c r="C996" s="2">
        <v>4</v>
      </c>
      <c r="D996" s="2" t="str">
        <f>VLOOKUP(C996,Sheet1!$A$1:$B$18,2)</f>
        <v>Assistant Principals, Non-Teaching</v>
      </c>
      <c r="E996" s="15">
        <v>17</v>
      </c>
      <c r="F996" s="17">
        <v>17</v>
      </c>
      <c r="G996" s="25">
        <f t="shared" si="61"/>
        <v>0</v>
      </c>
      <c r="H996" s="15">
        <v>0</v>
      </c>
      <c r="I996" s="17">
        <v>0</v>
      </c>
      <c r="J996" s="25">
        <f t="shared" si="63"/>
        <v>0</v>
      </c>
      <c r="K996" s="15">
        <v>0</v>
      </c>
      <c r="L996" s="17">
        <v>0</v>
      </c>
      <c r="M996" s="25">
        <f t="shared" si="62"/>
        <v>0</v>
      </c>
      <c r="N996" s="15">
        <v>17</v>
      </c>
      <c r="O996" s="17">
        <v>17</v>
      </c>
      <c r="P996" s="44">
        <f t="shared" si="64"/>
        <v>0</v>
      </c>
    </row>
    <row r="997" spans="1:16" ht="14.1" customHeight="1">
      <c r="A997" s="2">
        <v>470</v>
      </c>
      <c r="B997" s="2" t="str">
        <f>VLOOKUP(A997,Sheet2!$A$1:$B$114,2)</f>
        <v>Hoke Co</v>
      </c>
      <c r="C997" s="2">
        <v>5</v>
      </c>
      <c r="D997" s="2" t="str">
        <f>VLOOKUP(C997,Sheet1!$A$1:$B$18,2)</f>
        <v>Elementry Teachers</v>
      </c>
      <c r="E997" s="15">
        <v>362</v>
      </c>
      <c r="F997" s="17">
        <v>377</v>
      </c>
      <c r="G997" s="25">
        <f t="shared" si="61"/>
        <v>-15</v>
      </c>
      <c r="H997" s="15">
        <v>43</v>
      </c>
      <c r="I997" s="17">
        <v>44</v>
      </c>
      <c r="J997" s="25">
        <f t="shared" si="63"/>
        <v>-1</v>
      </c>
      <c r="K997" s="15">
        <v>13</v>
      </c>
      <c r="L997" s="17">
        <v>10</v>
      </c>
      <c r="M997" s="25">
        <f t="shared" si="62"/>
        <v>3</v>
      </c>
      <c r="N997" s="15">
        <v>418</v>
      </c>
      <c r="O997" s="17">
        <v>431</v>
      </c>
      <c r="P997" s="44">
        <f t="shared" si="64"/>
        <v>-13</v>
      </c>
    </row>
    <row r="998" spans="1:16" ht="14.1" customHeight="1">
      <c r="A998" s="2">
        <v>470</v>
      </c>
      <c r="B998" s="2" t="str">
        <f>VLOOKUP(A998,Sheet2!$A$1:$B$114,2)</f>
        <v>Hoke Co</v>
      </c>
      <c r="C998" s="2">
        <v>6</v>
      </c>
      <c r="D998" s="2" t="str">
        <f>VLOOKUP(C998,Sheet1!$A$1:$B$18,2)</f>
        <v>Secondary Teachers</v>
      </c>
      <c r="E998" s="15">
        <v>141</v>
      </c>
      <c r="F998" s="17">
        <v>148</v>
      </c>
      <c r="G998" s="25">
        <f t="shared" si="61"/>
        <v>-7</v>
      </c>
      <c r="H998" s="15">
        <v>4</v>
      </c>
      <c r="I998" s="17">
        <v>14</v>
      </c>
      <c r="J998" s="25">
        <f t="shared" si="63"/>
        <v>-10</v>
      </c>
      <c r="K998" s="15">
        <v>2</v>
      </c>
      <c r="L998" s="17">
        <v>1</v>
      </c>
      <c r="M998" s="25">
        <f t="shared" si="62"/>
        <v>1</v>
      </c>
      <c r="N998" s="15">
        <v>147</v>
      </c>
      <c r="O998" s="17">
        <v>163</v>
      </c>
      <c r="P998" s="44">
        <f t="shared" si="64"/>
        <v>-16</v>
      </c>
    </row>
    <row r="999" spans="1:16" ht="14.1" customHeight="1">
      <c r="A999" s="2">
        <v>470</v>
      </c>
      <c r="B999" s="2" t="str">
        <f>VLOOKUP(A999,Sheet2!$A$1:$B$114,2)</f>
        <v>Hoke Co</v>
      </c>
      <c r="C999" s="2">
        <v>7</v>
      </c>
      <c r="D999" s="2" t="str">
        <f>VLOOKUP(C999,Sheet1!$A$1:$B$18,2)</f>
        <v>Other Teachers</v>
      </c>
      <c r="E999" s="15">
        <v>1</v>
      </c>
      <c r="F999" s="17">
        <v>0</v>
      </c>
      <c r="G999" s="25">
        <f t="shared" si="61"/>
        <v>1</v>
      </c>
      <c r="H999" s="15">
        <v>1</v>
      </c>
      <c r="I999" s="17">
        <v>0</v>
      </c>
      <c r="J999" s="25">
        <f t="shared" si="63"/>
        <v>1</v>
      </c>
      <c r="K999" s="15">
        <v>0</v>
      </c>
      <c r="L999" s="17">
        <v>0</v>
      </c>
      <c r="M999" s="25">
        <f t="shared" si="62"/>
        <v>0</v>
      </c>
      <c r="N999" s="15">
        <v>2</v>
      </c>
      <c r="O999" s="17">
        <v>0</v>
      </c>
      <c r="P999" s="44">
        <f t="shared" si="64"/>
        <v>2</v>
      </c>
    </row>
    <row r="1000" spans="1:16" ht="14.1" customHeight="1">
      <c r="A1000" s="2">
        <v>470</v>
      </c>
      <c r="B1000" s="2" t="str">
        <f>VLOOKUP(A1000,Sheet2!$A$1:$B$114,2)</f>
        <v>Hoke Co</v>
      </c>
      <c r="C1000" s="2">
        <v>8</v>
      </c>
      <c r="D1000" s="2" t="str">
        <f>VLOOKUP(C1000,Sheet1!$A$1:$B$18,2)</f>
        <v>Guidence Personnel</v>
      </c>
      <c r="E1000" s="15">
        <v>18</v>
      </c>
      <c r="F1000" s="17">
        <v>18</v>
      </c>
      <c r="G1000" s="25">
        <f t="shared" si="61"/>
        <v>0</v>
      </c>
      <c r="H1000" s="15">
        <v>0</v>
      </c>
      <c r="I1000" s="17">
        <v>0</v>
      </c>
      <c r="J1000" s="25">
        <f t="shared" si="63"/>
        <v>0</v>
      </c>
      <c r="K1000" s="15">
        <v>0</v>
      </c>
      <c r="L1000" s="17">
        <v>0</v>
      </c>
      <c r="M1000" s="25">
        <f t="shared" si="62"/>
        <v>0</v>
      </c>
      <c r="N1000" s="15">
        <v>18</v>
      </c>
      <c r="O1000" s="17">
        <v>18</v>
      </c>
      <c r="P1000" s="44">
        <f t="shared" si="64"/>
        <v>0</v>
      </c>
    </row>
    <row r="1001" spans="1:16" ht="14.1" customHeight="1">
      <c r="A1001" s="2">
        <v>470</v>
      </c>
      <c r="B1001" s="2" t="str">
        <f>VLOOKUP(A1001,Sheet2!$A$1:$B$114,2)</f>
        <v>Hoke Co</v>
      </c>
      <c r="C1001" s="2">
        <v>9</v>
      </c>
      <c r="D1001" s="2" t="str">
        <f>VLOOKUP(C1001,Sheet1!$A$1:$B$18,2)</f>
        <v>Psychology Personnel</v>
      </c>
      <c r="E1001" s="15">
        <v>1</v>
      </c>
      <c r="F1001" s="17">
        <v>0</v>
      </c>
      <c r="G1001" s="25">
        <f t="shared" si="61"/>
        <v>1</v>
      </c>
      <c r="H1001" s="15">
        <v>1</v>
      </c>
      <c r="I1001" s="17">
        <v>2</v>
      </c>
      <c r="J1001" s="25">
        <f t="shared" si="63"/>
        <v>-1</v>
      </c>
      <c r="K1001" s="15">
        <v>0</v>
      </c>
      <c r="L1001" s="17">
        <v>0</v>
      </c>
      <c r="M1001" s="25">
        <f t="shared" si="62"/>
        <v>0</v>
      </c>
      <c r="N1001" s="15">
        <v>2</v>
      </c>
      <c r="O1001" s="17">
        <v>2</v>
      </c>
      <c r="P1001" s="44">
        <f t="shared" si="64"/>
        <v>0</v>
      </c>
    </row>
    <row r="1002" spans="1:16" ht="14.1" customHeight="1">
      <c r="A1002" s="2">
        <v>470</v>
      </c>
      <c r="B1002" s="2" t="str">
        <f>VLOOKUP(A1002,Sheet2!$A$1:$B$114,2)</f>
        <v>Hoke Co</v>
      </c>
      <c r="C1002" s="2">
        <v>10</v>
      </c>
      <c r="D1002" s="2" t="str">
        <f>VLOOKUP(C1002,Sheet1!$A$1:$B$18,2)</f>
        <v>Media Cordinators and Audio Visual</v>
      </c>
      <c r="E1002" s="15">
        <v>11</v>
      </c>
      <c r="F1002" s="17">
        <v>9</v>
      </c>
      <c r="G1002" s="25">
        <f t="shared" si="61"/>
        <v>2</v>
      </c>
      <c r="H1002" s="15">
        <v>0</v>
      </c>
      <c r="I1002" s="17">
        <v>0</v>
      </c>
      <c r="J1002" s="25">
        <f t="shared" si="63"/>
        <v>0</v>
      </c>
      <c r="K1002" s="15">
        <v>0</v>
      </c>
      <c r="L1002" s="17">
        <v>0</v>
      </c>
      <c r="M1002" s="25">
        <f t="shared" si="62"/>
        <v>0</v>
      </c>
      <c r="N1002" s="15">
        <v>11</v>
      </c>
      <c r="O1002" s="17">
        <v>9</v>
      </c>
      <c r="P1002" s="44">
        <f t="shared" si="64"/>
        <v>2</v>
      </c>
    </row>
    <row r="1003" spans="1:16" ht="14.1" customHeight="1">
      <c r="A1003" s="2">
        <v>470</v>
      </c>
      <c r="B1003" s="2" t="str">
        <f>VLOOKUP(A1003,Sheet2!$A$1:$B$114,2)</f>
        <v>Hoke Co</v>
      </c>
      <c r="C1003" s="2">
        <v>11</v>
      </c>
      <c r="D1003" s="2" t="str">
        <f>VLOOKUP(C1003,Sheet1!$A$1:$B$18,2)</f>
        <v>Consultants and Supervisors of Instructions</v>
      </c>
      <c r="E1003" s="15">
        <v>0</v>
      </c>
      <c r="F1003" s="17">
        <v>0</v>
      </c>
      <c r="G1003" s="25">
        <f t="shared" si="61"/>
        <v>0</v>
      </c>
      <c r="H1003" s="15">
        <v>0</v>
      </c>
      <c r="I1003" s="17">
        <v>0</v>
      </c>
      <c r="J1003" s="25">
        <f t="shared" si="63"/>
        <v>0</v>
      </c>
      <c r="K1003" s="15">
        <v>0</v>
      </c>
      <c r="L1003" s="17">
        <v>0</v>
      </c>
      <c r="M1003" s="25">
        <f t="shared" si="62"/>
        <v>0</v>
      </c>
      <c r="N1003" s="15">
        <v>0</v>
      </c>
      <c r="O1003" s="17">
        <v>0</v>
      </c>
      <c r="P1003" s="44">
        <f t="shared" si="64"/>
        <v>0</v>
      </c>
    </row>
    <row r="1004" spans="1:16" ht="14.1" customHeight="1">
      <c r="A1004" s="2">
        <v>470</v>
      </c>
      <c r="B1004" s="2" t="str">
        <f>VLOOKUP(A1004,Sheet2!$A$1:$B$114,2)</f>
        <v>Hoke Co</v>
      </c>
      <c r="C1004" s="2">
        <v>12</v>
      </c>
      <c r="D1004" s="2" t="str">
        <f>VLOOKUP(C1004,Sheet1!$A$1:$B$18,2)</f>
        <v>Other Professional Staff</v>
      </c>
      <c r="E1004" s="15">
        <v>23</v>
      </c>
      <c r="F1004" s="17">
        <v>13</v>
      </c>
      <c r="G1004" s="25">
        <f t="shared" si="61"/>
        <v>10</v>
      </c>
      <c r="H1004" s="15">
        <v>2</v>
      </c>
      <c r="I1004" s="17">
        <v>3</v>
      </c>
      <c r="J1004" s="25">
        <f t="shared" si="63"/>
        <v>-1</v>
      </c>
      <c r="K1004" s="15">
        <v>3</v>
      </c>
      <c r="L1004" s="17">
        <v>2</v>
      </c>
      <c r="M1004" s="25">
        <f t="shared" si="62"/>
        <v>1</v>
      </c>
      <c r="N1004" s="15">
        <v>28</v>
      </c>
      <c r="O1004" s="17">
        <v>18</v>
      </c>
      <c r="P1004" s="44">
        <f t="shared" si="64"/>
        <v>10</v>
      </c>
    </row>
    <row r="1005" spans="1:16" ht="14.1" customHeight="1">
      <c r="A1005" s="2">
        <v>470</v>
      </c>
      <c r="B1005" s="2" t="str">
        <f>VLOOKUP(A1005,Sheet2!$A$1:$B$114,2)</f>
        <v>Hoke Co</v>
      </c>
      <c r="C1005" s="2">
        <v>13</v>
      </c>
      <c r="D1005" s="2" t="str">
        <f>VLOOKUP(C1005,Sheet1!$A$1:$B$18,2)</f>
        <v>Teacher Assistants</v>
      </c>
      <c r="E1005" s="15">
        <v>96</v>
      </c>
      <c r="F1005" s="17">
        <v>102</v>
      </c>
      <c r="G1005" s="25">
        <f t="shared" si="61"/>
        <v>-6</v>
      </c>
      <c r="H1005" s="15">
        <v>18</v>
      </c>
      <c r="I1005" s="17">
        <v>19</v>
      </c>
      <c r="J1005" s="25">
        <f t="shared" si="63"/>
        <v>-1</v>
      </c>
      <c r="K1005" s="15">
        <v>12</v>
      </c>
      <c r="L1005" s="17">
        <v>7</v>
      </c>
      <c r="M1005" s="25">
        <f t="shared" si="62"/>
        <v>5</v>
      </c>
      <c r="N1005" s="15">
        <v>126</v>
      </c>
      <c r="O1005" s="17">
        <v>128</v>
      </c>
      <c r="P1005" s="44">
        <f t="shared" si="64"/>
        <v>-2</v>
      </c>
    </row>
    <row r="1006" spans="1:16" ht="14.1" customHeight="1">
      <c r="A1006" s="2">
        <v>470</v>
      </c>
      <c r="B1006" s="2" t="str">
        <f>VLOOKUP(A1006,Sheet2!$A$1:$B$114,2)</f>
        <v>Hoke Co</v>
      </c>
      <c r="C1006" s="2">
        <v>14</v>
      </c>
      <c r="D1006" s="2" t="str">
        <f>VLOOKUP(C1006,Sheet1!$A$1:$B$18,2)</f>
        <v>Technicians</v>
      </c>
      <c r="E1006" s="15">
        <v>12</v>
      </c>
      <c r="F1006" s="17">
        <v>7</v>
      </c>
      <c r="G1006" s="25">
        <f t="shared" si="61"/>
        <v>5</v>
      </c>
      <c r="H1006" s="15">
        <v>0</v>
      </c>
      <c r="I1006" s="17">
        <v>0</v>
      </c>
      <c r="J1006" s="25">
        <f t="shared" si="63"/>
        <v>0</v>
      </c>
      <c r="K1006" s="15">
        <v>0</v>
      </c>
      <c r="L1006" s="17">
        <v>0</v>
      </c>
      <c r="M1006" s="25">
        <f t="shared" si="62"/>
        <v>0</v>
      </c>
      <c r="N1006" s="15">
        <v>12</v>
      </c>
      <c r="O1006" s="17">
        <v>7</v>
      </c>
      <c r="P1006" s="44">
        <f t="shared" si="64"/>
        <v>5</v>
      </c>
    </row>
    <row r="1007" spans="1:16" ht="14.1" customHeight="1">
      <c r="A1007" s="2">
        <v>470</v>
      </c>
      <c r="B1007" s="2" t="str">
        <f>VLOOKUP(A1007,Sheet2!$A$1:$B$114,2)</f>
        <v>Hoke Co</v>
      </c>
      <c r="C1007" s="2">
        <v>15</v>
      </c>
      <c r="D1007" s="2" t="str">
        <f>VLOOKUP(C1007,Sheet1!$A$1:$B$18,2)</f>
        <v>Clerks/Secretaries</v>
      </c>
      <c r="E1007" s="15">
        <v>55</v>
      </c>
      <c r="F1007" s="17">
        <v>57</v>
      </c>
      <c r="G1007" s="25">
        <f t="shared" si="61"/>
        <v>-2</v>
      </c>
      <c r="H1007" s="15">
        <v>4</v>
      </c>
      <c r="I1007" s="17">
        <v>2</v>
      </c>
      <c r="J1007" s="25">
        <f t="shared" si="63"/>
        <v>2</v>
      </c>
      <c r="K1007" s="15">
        <v>3</v>
      </c>
      <c r="L1007" s="17">
        <v>4</v>
      </c>
      <c r="M1007" s="25">
        <f t="shared" si="62"/>
        <v>-1</v>
      </c>
      <c r="N1007" s="15">
        <v>62</v>
      </c>
      <c r="O1007" s="17">
        <v>63</v>
      </c>
      <c r="P1007" s="44">
        <f t="shared" si="64"/>
        <v>-1</v>
      </c>
    </row>
    <row r="1008" spans="1:16" ht="14.1" customHeight="1">
      <c r="A1008" s="2">
        <v>470</v>
      </c>
      <c r="B1008" s="2" t="str">
        <f>VLOOKUP(A1008,Sheet2!$A$1:$B$114,2)</f>
        <v>Hoke Co</v>
      </c>
      <c r="C1008" s="2">
        <v>16</v>
      </c>
      <c r="D1008" s="2" t="str">
        <f>VLOOKUP(C1008,Sheet1!$A$1:$B$18,2)</f>
        <v>Service Workers</v>
      </c>
      <c r="E1008" s="15">
        <v>31</v>
      </c>
      <c r="F1008" s="17">
        <v>36</v>
      </c>
      <c r="G1008" s="25">
        <f t="shared" si="61"/>
        <v>-5</v>
      </c>
      <c r="H1008" s="15">
        <v>0</v>
      </c>
      <c r="I1008" s="17">
        <v>0</v>
      </c>
      <c r="J1008" s="25">
        <f t="shared" si="63"/>
        <v>0</v>
      </c>
      <c r="K1008" s="15">
        <v>65</v>
      </c>
      <c r="L1008" s="17">
        <v>65</v>
      </c>
      <c r="M1008" s="25">
        <f t="shared" si="62"/>
        <v>0</v>
      </c>
      <c r="N1008" s="15">
        <v>96</v>
      </c>
      <c r="O1008" s="17">
        <v>101</v>
      </c>
      <c r="P1008" s="44">
        <f t="shared" si="64"/>
        <v>-5</v>
      </c>
    </row>
    <row r="1009" spans="1:16" ht="14.1" customHeight="1">
      <c r="A1009" s="2">
        <v>470</v>
      </c>
      <c r="B1009" s="2" t="str">
        <f>VLOOKUP(A1009,Sheet2!$A$1:$B$114,2)</f>
        <v>Hoke Co</v>
      </c>
      <c r="C1009" s="2">
        <v>17</v>
      </c>
      <c r="D1009" s="2" t="str">
        <f>VLOOKUP(C1009,Sheet1!$A$1:$B$18,2)</f>
        <v>Skilled Crafts</v>
      </c>
      <c r="E1009" s="15">
        <v>5</v>
      </c>
      <c r="F1009" s="17">
        <v>0</v>
      </c>
      <c r="G1009" s="25">
        <f t="shared" si="61"/>
        <v>5</v>
      </c>
      <c r="H1009" s="15">
        <v>0</v>
      </c>
      <c r="I1009" s="17">
        <v>0</v>
      </c>
      <c r="J1009" s="25">
        <f t="shared" si="63"/>
        <v>0</v>
      </c>
      <c r="K1009" s="15">
        <v>12</v>
      </c>
      <c r="L1009" s="17">
        <v>13</v>
      </c>
      <c r="M1009" s="25">
        <f t="shared" si="62"/>
        <v>-1</v>
      </c>
      <c r="N1009" s="15">
        <v>17</v>
      </c>
      <c r="O1009" s="17">
        <v>13</v>
      </c>
      <c r="P1009" s="44">
        <f t="shared" si="64"/>
        <v>4</v>
      </c>
    </row>
    <row r="1010" spans="1:16" ht="14.1" customHeight="1">
      <c r="A1010" s="2">
        <v>470</v>
      </c>
      <c r="B1010" s="2" t="str">
        <f>VLOOKUP(A1010,Sheet2!$A$1:$B$114,2)</f>
        <v>Hoke Co</v>
      </c>
      <c r="C1010" s="2">
        <v>18</v>
      </c>
      <c r="D1010" s="2" t="str">
        <f>VLOOKUP(C1010,Sheet1!$A$1:$B$18,2)</f>
        <v>Laborers Unskilled</v>
      </c>
      <c r="E1010" s="15">
        <v>46</v>
      </c>
      <c r="F1010" s="17">
        <v>19</v>
      </c>
      <c r="G1010" s="25">
        <f t="shared" si="61"/>
        <v>27</v>
      </c>
      <c r="H1010" s="15">
        <v>2</v>
      </c>
      <c r="I1010" s="17">
        <v>0</v>
      </c>
      <c r="J1010" s="25">
        <f t="shared" si="63"/>
        <v>2</v>
      </c>
      <c r="K1010" s="15">
        <v>2</v>
      </c>
      <c r="L1010" s="17">
        <v>0</v>
      </c>
      <c r="M1010" s="25">
        <f t="shared" si="62"/>
        <v>2</v>
      </c>
      <c r="N1010" s="15">
        <v>50</v>
      </c>
      <c r="O1010" s="17">
        <v>19</v>
      </c>
      <c r="P1010" s="44">
        <f t="shared" si="64"/>
        <v>31</v>
      </c>
    </row>
    <row r="1011" spans="1:16" ht="14.1" customHeight="1">
      <c r="A1011" s="2">
        <v>480</v>
      </c>
      <c r="B1011" s="2" t="str">
        <f>VLOOKUP(A1011,Sheet2!$A$1:$B$114,2)</f>
        <v>Hyde Co</v>
      </c>
      <c r="C1011" s="2">
        <v>1</v>
      </c>
      <c r="D1011" s="2" t="str">
        <f>VLOOKUP(C1011,Sheet1!$A$1:$B$18,2)</f>
        <v>Officials, Administrators, Managers</v>
      </c>
      <c r="E1011" s="15">
        <v>4</v>
      </c>
      <c r="F1011" s="17">
        <v>6</v>
      </c>
      <c r="G1011" s="25">
        <f t="shared" si="61"/>
        <v>-2</v>
      </c>
      <c r="H1011" s="15">
        <v>1</v>
      </c>
      <c r="I1011" s="17">
        <v>2</v>
      </c>
      <c r="J1011" s="25">
        <f t="shared" si="63"/>
        <v>-1</v>
      </c>
      <c r="K1011" s="15">
        <v>2</v>
      </c>
      <c r="L1011" s="17">
        <v>0</v>
      </c>
      <c r="M1011" s="25">
        <f t="shared" si="62"/>
        <v>2</v>
      </c>
      <c r="N1011" s="15">
        <v>7</v>
      </c>
      <c r="O1011" s="17">
        <v>8</v>
      </c>
      <c r="P1011" s="44">
        <f t="shared" si="64"/>
        <v>-1</v>
      </c>
    </row>
    <row r="1012" spans="1:16" ht="14.1" customHeight="1">
      <c r="A1012" s="2">
        <v>480</v>
      </c>
      <c r="B1012" s="2" t="str">
        <f>VLOOKUP(A1012,Sheet2!$A$1:$B$114,2)</f>
        <v>Hyde Co</v>
      </c>
      <c r="C1012" s="2">
        <v>2</v>
      </c>
      <c r="D1012" s="2" t="str">
        <f>VLOOKUP(C1012,Sheet1!$A$1:$B$18,2)</f>
        <v>Principals</v>
      </c>
      <c r="E1012" s="15">
        <v>3</v>
      </c>
      <c r="F1012" s="17">
        <v>4</v>
      </c>
      <c r="G1012" s="25">
        <f t="shared" si="61"/>
        <v>-1</v>
      </c>
      <c r="H1012" s="15">
        <v>0</v>
      </c>
      <c r="I1012" s="17">
        <v>0</v>
      </c>
      <c r="J1012" s="25">
        <f t="shared" si="63"/>
        <v>0</v>
      </c>
      <c r="K1012" s="15">
        <v>0</v>
      </c>
      <c r="L1012" s="17">
        <v>0</v>
      </c>
      <c r="M1012" s="25">
        <f t="shared" si="62"/>
        <v>0</v>
      </c>
      <c r="N1012" s="15">
        <v>3</v>
      </c>
      <c r="O1012" s="17">
        <v>4</v>
      </c>
      <c r="P1012" s="44">
        <f t="shared" si="64"/>
        <v>-1</v>
      </c>
    </row>
    <row r="1013" spans="1:16" ht="14.1" customHeight="1">
      <c r="A1013" s="2">
        <v>480</v>
      </c>
      <c r="B1013" s="2" t="str">
        <f>VLOOKUP(A1013,Sheet2!$A$1:$B$114,2)</f>
        <v>Hyde Co</v>
      </c>
      <c r="C1013" s="2">
        <v>3</v>
      </c>
      <c r="D1013" s="2" t="str">
        <f>VLOOKUP(C1013,Sheet1!$A$1:$B$18,2)</f>
        <v>Assistant Principals, Teaching</v>
      </c>
      <c r="E1013" s="15">
        <v>0</v>
      </c>
      <c r="F1013" s="17">
        <v>0</v>
      </c>
      <c r="G1013" s="25">
        <f t="shared" si="61"/>
        <v>0</v>
      </c>
      <c r="H1013" s="15">
        <v>0</v>
      </c>
      <c r="I1013" s="17">
        <v>0</v>
      </c>
      <c r="J1013" s="25">
        <f t="shared" si="63"/>
        <v>0</v>
      </c>
      <c r="K1013" s="15">
        <v>0</v>
      </c>
      <c r="L1013" s="17">
        <v>0</v>
      </c>
      <c r="M1013" s="25">
        <f t="shared" si="62"/>
        <v>0</v>
      </c>
      <c r="N1013" s="15">
        <v>0</v>
      </c>
      <c r="O1013" s="17">
        <v>0</v>
      </c>
      <c r="P1013" s="44">
        <f t="shared" si="64"/>
        <v>0</v>
      </c>
    </row>
    <row r="1014" spans="1:16" ht="14.1" customHeight="1">
      <c r="A1014" s="2">
        <v>480</v>
      </c>
      <c r="B1014" s="2" t="str">
        <f>VLOOKUP(A1014,Sheet2!$A$1:$B$114,2)</f>
        <v>Hyde Co</v>
      </c>
      <c r="C1014" s="2">
        <v>4</v>
      </c>
      <c r="D1014" s="2" t="str">
        <f>VLOOKUP(C1014,Sheet1!$A$1:$B$18,2)</f>
        <v>Assistant Principals, Non-Teaching</v>
      </c>
      <c r="E1014" s="15">
        <v>2</v>
      </c>
      <c r="F1014" s="17">
        <v>1</v>
      </c>
      <c r="G1014" s="25">
        <f t="shared" si="61"/>
        <v>1</v>
      </c>
      <c r="H1014" s="15">
        <v>0</v>
      </c>
      <c r="I1014" s="17">
        <v>0</v>
      </c>
      <c r="J1014" s="25">
        <f t="shared" si="63"/>
        <v>0</v>
      </c>
      <c r="K1014" s="15">
        <v>0</v>
      </c>
      <c r="L1014" s="17">
        <v>0</v>
      </c>
      <c r="M1014" s="25">
        <f t="shared" si="62"/>
        <v>0</v>
      </c>
      <c r="N1014" s="15">
        <v>2</v>
      </c>
      <c r="O1014" s="17">
        <v>1</v>
      </c>
      <c r="P1014" s="44">
        <f t="shared" si="64"/>
        <v>1</v>
      </c>
    </row>
    <row r="1015" spans="1:16" ht="14.1" customHeight="1">
      <c r="A1015" s="2">
        <v>480</v>
      </c>
      <c r="B1015" s="2" t="str">
        <f>VLOOKUP(A1015,Sheet2!$A$1:$B$114,2)</f>
        <v>Hyde Co</v>
      </c>
      <c r="C1015" s="2">
        <v>5</v>
      </c>
      <c r="D1015" s="2" t="str">
        <f>VLOOKUP(C1015,Sheet1!$A$1:$B$18,2)</f>
        <v>Elementry Teachers</v>
      </c>
      <c r="E1015" s="15">
        <v>19</v>
      </c>
      <c r="F1015" s="17">
        <v>21</v>
      </c>
      <c r="G1015" s="25">
        <f t="shared" si="61"/>
        <v>-2</v>
      </c>
      <c r="H1015" s="15">
        <v>1</v>
      </c>
      <c r="I1015" s="17">
        <v>6</v>
      </c>
      <c r="J1015" s="25">
        <f t="shared" si="63"/>
        <v>-5</v>
      </c>
      <c r="K1015" s="15">
        <v>2</v>
      </c>
      <c r="L1015" s="17">
        <v>3</v>
      </c>
      <c r="M1015" s="25">
        <f t="shared" si="62"/>
        <v>-1</v>
      </c>
      <c r="N1015" s="15">
        <v>22</v>
      </c>
      <c r="O1015" s="17">
        <v>30</v>
      </c>
      <c r="P1015" s="44">
        <f t="shared" si="64"/>
        <v>-8</v>
      </c>
    </row>
    <row r="1016" spans="1:16" ht="14.1" customHeight="1">
      <c r="A1016" s="2">
        <v>480</v>
      </c>
      <c r="B1016" s="2" t="str">
        <f>VLOOKUP(A1016,Sheet2!$A$1:$B$114,2)</f>
        <v>Hyde Co</v>
      </c>
      <c r="C1016" s="2">
        <v>6</v>
      </c>
      <c r="D1016" s="2" t="str">
        <f>VLOOKUP(C1016,Sheet1!$A$1:$B$18,2)</f>
        <v>Secondary Teachers</v>
      </c>
      <c r="E1016" s="15">
        <v>39</v>
      </c>
      <c r="F1016" s="17">
        <v>43</v>
      </c>
      <c r="G1016" s="25">
        <f t="shared" si="61"/>
        <v>-4</v>
      </c>
      <c r="H1016" s="15">
        <v>0</v>
      </c>
      <c r="I1016" s="17">
        <v>1</v>
      </c>
      <c r="J1016" s="25">
        <f t="shared" si="63"/>
        <v>-1</v>
      </c>
      <c r="K1016" s="15">
        <v>1</v>
      </c>
      <c r="L1016" s="17">
        <v>0</v>
      </c>
      <c r="M1016" s="25">
        <f t="shared" si="62"/>
        <v>1</v>
      </c>
      <c r="N1016" s="15">
        <v>40</v>
      </c>
      <c r="O1016" s="17">
        <v>44</v>
      </c>
      <c r="P1016" s="44">
        <f t="shared" si="64"/>
        <v>-4</v>
      </c>
    </row>
    <row r="1017" spans="1:16" ht="14.1" customHeight="1">
      <c r="A1017" s="2">
        <v>480</v>
      </c>
      <c r="B1017" s="2" t="str">
        <f>VLOOKUP(A1017,Sheet2!$A$1:$B$114,2)</f>
        <v>Hyde Co</v>
      </c>
      <c r="C1017" s="2">
        <v>7</v>
      </c>
      <c r="D1017" s="2" t="str">
        <f>VLOOKUP(C1017,Sheet1!$A$1:$B$18,2)</f>
        <v>Other Teachers</v>
      </c>
      <c r="E1017" s="15">
        <v>0</v>
      </c>
      <c r="F1017" s="17">
        <v>3</v>
      </c>
      <c r="G1017" s="25">
        <f t="shared" si="61"/>
        <v>-3</v>
      </c>
      <c r="H1017" s="15">
        <v>0</v>
      </c>
      <c r="I1017" s="17">
        <v>0</v>
      </c>
      <c r="J1017" s="25">
        <f t="shared" si="63"/>
        <v>0</v>
      </c>
      <c r="K1017" s="15">
        <v>0</v>
      </c>
      <c r="L1017" s="17">
        <v>0</v>
      </c>
      <c r="M1017" s="25">
        <f t="shared" si="62"/>
        <v>0</v>
      </c>
      <c r="N1017" s="15">
        <v>0</v>
      </c>
      <c r="O1017" s="17">
        <v>3</v>
      </c>
      <c r="P1017" s="44">
        <f t="shared" si="64"/>
        <v>-3</v>
      </c>
    </row>
    <row r="1018" spans="1:16" ht="14.1" customHeight="1">
      <c r="A1018" s="2">
        <v>480</v>
      </c>
      <c r="B1018" s="2" t="str">
        <f>VLOOKUP(A1018,Sheet2!$A$1:$B$114,2)</f>
        <v>Hyde Co</v>
      </c>
      <c r="C1018" s="2">
        <v>8</v>
      </c>
      <c r="D1018" s="2" t="str">
        <f>VLOOKUP(C1018,Sheet1!$A$1:$B$18,2)</f>
        <v>Guidence Personnel</v>
      </c>
      <c r="E1018" s="15">
        <v>4</v>
      </c>
      <c r="F1018" s="17">
        <v>0</v>
      </c>
      <c r="G1018" s="25">
        <f t="shared" si="61"/>
        <v>4</v>
      </c>
      <c r="H1018" s="15">
        <v>0</v>
      </c>
      <c r="I1018" s="17">
        <v>2</v>
      </c>
      <c r="J1018" s="25">
        <f t="shared" si="63"/>
        <v>-2</v>
      </c>
      <c r="K1018" s="15">
        <v>0</v>
      </c>
      <c r="L1018" s="17">
        <v>0</v>
      </c>
      <c r="M1018" s="25">
        <f t="shared" si="62"/>
        <v>0</v>
      </c>
      <c r="N1018" s="15">
        <v>4</v>
      </c>
      <c r="O1018" s="17">
        <v>2</v>
      </c>
      <c r="P1018" s="44">
        <f t="shared" si="64"/>
        <v>2</v>
      </c>
    </row>
    <row r="1019" spans="1:16" ht="14.1" customHeight="1">
      <c r="A1019" s="2">
        <v>480</v>
      </c>
      <c r="B1019" s="2" t="str">
        <f>VLOOKUP(A1019,Sheet2!$A$1:$B$114,2)</f>
        <v>Hyde Co</v>
      </c>
      <c r="C1019" s="2">
        <v>9</v>
      </c>
      <c r="D1019" s="2" t="str">
        <f>VLOOKUP(C1019,Sheet1!$A$1:$B$18,2)</f>
        <v>Psychology Personnel</v>
      </c>
      <c r="E1019" s="15">
        <v>0</v>
      </c>
      <c r="F1019" s="17">
        <v>0</v>
      </c>
      <c r="G1019" s="25">
        <f t="shared" si="61"/>
        <v>0</v>
      </c>
      <c r="H1019" s="15">
        <v>0</v>
      </c>
      <c r="I1019" s="17">
        <v>0</v>
      </c>
      <c r="J1019" s="25">
        <f t="shared" si="63"/>
        <v>0</v>
      </c>
      <c r="K1019" s="15">
        <v>0</v>
      </c>
      <c r="L1019" s="17">
        <v>0</v>
      </c>
      <c r="M1019" s="25">
        <f t="shared" si="62"/>
        <v>0</v>
      </c>
      <c r="N1019" s="15">
        <v>0</v>
      </c>
      <c r="O1019" s="17">
        <v>0</v>
      </c>
      <c r="P1019" s="44">
        <f t="shared" si="64"/>
        <v>0</v>
      </c>
    </row>
    <row r="1020" spans="1:16" ht="14.1" customHeight="1">
      <c r="A1020" s="2">
        <v>480</v>
      </c>
      <c r="B1020" s="2" t="str">
        <f>VLOOKUP(A1020,Sheet2!$A$1:$B$114,2)</f>
        <v>Hyde Co</v>
      </c>
      <c r="C1020" s="2">
        <v>10</v>
      </c>
      <c r="D1020" s="2" t="str">
        <f>VLOOKUP(C1020,Sheet1!$A$1:$B$18,2)</f>
        <v>Media Cordinators and Audio Visual</v>
      </c>
      <c r="E1020" s="15">
        <v>2</v>
      </c>
      <c r="F1020" s="17">
        <v>1</v>
      </c>
      <c r="G1020" s="25">
        <f t="shared" si="61"/>
        <v>1</v>
      </c>
      <c r="H1020" s="15">
        <v>0</v>
      </c>
      <c r="I1020" s="17">
        <v>0</v>
      </c>
      <c r="J1020" s="25">
        <f t="shared" si="63"/>
        <v>0</v>
      </c>
      <c r="K1020" s="15">
        <v>0</v>
      </c>
      <c r="L1020" s="17">
        <v>0</v>
      </c>
      <c r="M1020" s="25">
        <f t="shared" si="62"/>
        <v>0</v>
      </c>
      <c r="N1020" s="15">
        <v>2</v>
      </c>
      <c r="O1020" s="17">
        <v>1</v>
      </c>
      <c r="P1020" s="44">
        <f t="shared" si="64"/>
        <v>1</v>
      </c>
    </row>
    <row r="1021" spans="1:16" ht="14.1" customHeight="1">
      <c r="A1021" s="2">
        <v>480</v>
      </c>
      <c r="B1021" s="2" t="str">
        <f>VLOOKUP(A1021,Sheet2!$A$1:$B$114,2)</f>
        <v>Hyde Co</v>
      </c>
      <c r="C1021" s="2">
        <v>11</v>
      </c>
      <c r="D1021" s="2" t="str">
        <f>VLOOKUP(C1021,Sheet1!$A$1:$B$18,2)</f>
        <v>Consultants and Supervisors of Instructions</v>
      </c>
      <c r="E1021" s="15">
        <v>0</v>
      </c>
      <c r="F1021" s="17">
        <v>0</v>
      </c>
      <c r="G1021" s="25">
        <f t="shared" si="61"/>
        <v>0</v>
      </c>
      <c r="H1021" s="15">
        <v>0</v>
      </c>
      <c r="I1021" s="17">
        <v>0</v>
      </c>
      <c r="J1021" s="25">
        <f t="shared" si="63"/>
        <v>0</v>
      </c>
      <c r="K1021" s="15">
        <v>0</v>
      </c>
      <c r="L1021" s="17">
        <v>0</v>
      </c>
      <c r="M1021" s="25">
        <f t="shared" si="62"/>
        <v>0</v>
      </c>
      <c r="N1021" s="15">
        <v>0</v>
      </c>
      <c r="O1021" s="17">
        <v>0</v>
      </c>
      <c r="P1021" s="44">
        <f t="shared" si="64"/>
        <v>0</v>
      </c>
    </row>
    <row r="1022" spans="1:16" ht="14.1" customHeight="1">
      <c r="A1022" s="2">
        <v>480</v>
      </c>
      <c r="B1022" s="2" t="str">
        <f>VLOOKUP(A1022,Sheet2!$A$1:$B$114,2)</f>
        <v>Hyde Co</v>
      </c>
      <c r="C1022" s="2">
        <v>12</v>
      </c>
      <c r="D1022" s="2" t="str">
        <f>VLOOKUP(C1022,Sheet1!$A$1:$B$18,2)</f>
        <v>Other Professional Staff</v>
      </c>
      <c r="E1022" s="15">
        <v>2</v>
      </c>
      <c r="F1022" s="17">
        <v>2</v>
      </c>
      <c r="G1022" s="25">
        <f t="shared" si="61"/>
        <v>0</v>
      </c>
      <c r="H1022" s="15">
        <v>1</v>
      </c>
      <c r="I1022" s="17">
        <v>0</v>
      </c>
      <c r="J1022" s="25">
        <f t="shared" si="63"/>
        <v>1</v>
      </c>
      <c r="K1022" s="15">
        <v>0</v>
      </c>
      <c r="L1022" s="17">
        <v>0</v>
      </c>
      <c r="M1022" s="25">
        <f t="shared" si="62"/>
        <v>0</v>
      </c>
      <c r="N1022" s="15">
        <v>3</v>
      </c>
      <c r="O1022" s="17">
        <v>2</v>
      </c>
      <c r="P1022" s="44">
        <f t="shared" si="64"/>
        <v>1</v>
      </c>
    </row>
    <row r="1023" spans="1:16" ht="14.1" customHeight="1">
      <c r="A1023" s="2">
        <v>480</v>
      </c>
      <c r="B1023" s="2" t="str">
        <f>VLOOKUP(A1023,Sheet2!$A$1:$B$114,2)</f>
        <v>Hyde Co</v>
      </c>
      <c r="C1023" s="2">
        <v>13</v>
      </c>
      <c r="D1023" s="2" t="str">
        <f>VLOOKUP(C1023,Sheet1!$A$1:$B$18,2)</f>
        <v>Teacher Assistants</v>
      </c>
      <c r="E1023" s="15">
        <v>15</v>
      </c>
      <c r="F1023" s="17">
        <v>16</v>
      </c>
      <c r="G1023" s="25">
        <f t="shared" ref="G1023:G1086" si="65">E1023-F1023</f>
        <v>-1</v>
      </c>
      <c r="H1023" s="15">
        <v>1</v>
      </c>
      <c r="I1023" s="17">
        <v>1</v>
      </c>
      <c r="J1023" s="25">
        <f t="shared" si="63"/>
        <v>0</v>
      </c>
      <c r="K1023" s="15">
        <v>3</v>
      </c>
      <c r="L1023" s="17">
        <v>2</v>
      </c>
      <c r="M1023" s="25">
        <f t="shared" si="62"/>
        <v>1</v>
      </c>
      <c r="N1023" s="15">
        <v>19</v>
      </c>
      <c r="O1023" s="17">
        <v>19</v>
      </c>
      <c r="P1023" s="44">
        <f t="shared" si="64"/>
        <v>0</v>
      </c>
    </row>
    <row r="1024" spans="1:16" ht="14.1" customHeight="1">
      <c r="A1024" s="2">
        <v>480</v>
      </c>
      <c r="B1024" s="2" t="str">
        <f>VLOOKUP(A1024,Sheet2!$A$1:$B$114,2)</f>
        <v>Hyde Co</v>
      </c>
      <c r="C1024" s="2">
        <v>14</v>
      </c>
      <c r="D1024" s="2" t="str">
        <f>VLOOKUP(C1024,Sheet1!$A$1:$B$18,2)</f>
        <v>Technicians</v>
      </c>
      <c r="E1024" s="15">
        <v>0</v>
      </c>
      <c r="F1024" s="17">
        <v>1</v>
      </c>
      <c r="G1024" s="25">
        <f t="shared" si="65"/>
        <v>-1</v>
      </c>
      <c r="H1024" s="15">
        <v>0</v>
      </c>
      <c r="I1024" s="17">
        <v>0</v>
      </c>
      <c r="J1024" s="25">
        <f t="shared" si="63"/>
        <v>0</v>
      </c>
      <c r="K1024" s="15">
        <v>0</v>
      </c>
      <c r="L1024" s="17">
        <v>0</v>
      </c>
      <c r="M1024" s="25">
        <f t="shared" si="62"/>
        <v>0</v>
      </c>
      <c r="N1024" s="15">
        <v>0</v>
      </c>
      <c r="O1024" s="17">
        <v>1</v>
      </c>
      <c r="P1024" s="44">
        <f t="shared" si="64"/>
        <v>-1</v>
      </c>
    </row>
    <row r="1025" spans="1:16" ht="14.1" customHeight="1">
      <c r="A1025" s="2">
        <v>480</v>
      </c>
      <c r="B1025" s="2" t="str">
        <f>VLOOKUP(A1025,Sheet2!$A$1:$B$114,2)</f>
        <v>Hyde Co</v>
      </c>
      <c r="C1025" s="2">
        <v>15</v>
      </c>
      <c r="D1025" s="2" t="str">
        <f>VLOOKUP(C1025,Sheet1!$A$1:$B$18,2)</f>
        <v>Clerks/Secretaries</v>
      </c>
      <c r="E1025" s="15">
        <v>10</v>
      </c>
      <c r="F1025" s="17">
        <v>11</v>
      </c>
      <c r="G1025" s="25">
        <f t="shared" si="65"/>
        <v>-1</v>
      </c>
      <c r="H1025" s="15">
        <v>0</v>
      </c>
      <c r="I1025" s="17">
        <v>5</v>
      </c>
      <c r="J1025" s="25">
        <f t="shared" si="63"/>
        <v>-5</v>
      </c>
      <c r="K1025" s="15">
        <v>2</v>
      </c>
      <c r="L1025" s="17">
        <v>1</v>
      </c>
      <c r="M1025" s="25">
        <f t="shared" si="62"/>
        <v>1</v>
      </c>
      <c r="N1025" s="15">
        <v>12</v>
      </c>
      <c r="O1025" s="17">
        <v>17</v>
      </c>
      <c r="P1025" s="44">
        <f t="shared" si="64"/>
        <v>-5</v>
      </c>
    </row>
    <row r="1026" spans="1:16" ht="14.1" customHeight="1">
      <c r="A1026" s="2">
        <v>480</v>
      </c>
      <c r="B1026" s="2" t="str">
        <f>VLOOKUP(A1026,Sheet2!$A$1:$B$114,2)</f>
        <v>Hyde Co</v>
      </c>
      <c r="C1026" s="2">
        <v>16</v>
      </c>
      <c r="D1026" s="2" t="str">
        <f>VLOOKUP(C1026,Sheet1!$A$1:$B$18,2)</f>
        <v>Service Workers</v>
      </c>
      <c r="E1026" s="15">
        <v>7</v>
      </c>
      <c r="F1026" s="17">
        <v>7</v>
      </c>
      <c r="G1026" s="25">
        <f t="shared" si="65"/>
        <v>0</v>
      </c>
      <c r="H1026" s="15">
        <v>1</v>
      </c>
      <c r="I1026" s="17">
        <v>0</v>
      </c>
      <c r="J1026" s="25">
        <f t="shared" si="63"/>
        <v>1</v>
      </c>
      <c r="K1026" s="15">
        <v>6</v>
      </c>
      <c r="L1026" s="17">
        <v>5</v>
      </c>
      <c r="M1026" s="25">
        <f t="shared" si="62"/>
        <v>1</v>
      </c>
      <c r="N1026" s="15">
        <v>14</v>
      </c>
      <c r="O1026" s="17">
        <v>12</v>
      </c>
      <c r="P1026" s="44">
        <f t="shared" si="64"/>
        <v>2</v>
      </c>
    </row>
    <row r="1027" spans="1:16" ht="14.1" customHeight="1">
      <c r="A1027" s="2">
        <v>480</v>
      </c>
      <c r="B1027" s="2" t="str">
        <f>VLOOKUP(A1027,Sheet2!$A$1:$B$114,2)</f>
        <v>Hyde Co</v>
      </c>
      <c r="C1027" s="2">
        <v>17</v>
      </c>
      <c r="D1027" s="2" t="str">
        <f>VLOOKUP(C1027,Sheet1!$A$1:$B$18,2)</f>
        <v>Skilled Crafts</v>
      </c>
      <c r="E1027" s="15">
        <v>0</v>
      </c>
      <c r="F1027" s="17">
        <v>1</v>
      </c>
      <c r="G1027" s="25">
        <f t="shared" si="65"/>
        <v>-1</v>
      </c>
      <c r="H1027" s="15">
        <v>0</v>
      </c>
      <c r="I1027" s="17">
        <v>0</v>
      </c>
      <c r="J1027" s="25">
        <f t="shared" si="63"/>
        <v>0</v>
      </c>
      <c r="K1027" s="15">
        <v>3</v>
      </c>
      <c r="L1027" s="17">
        <v>4</v>
      </c>
      <c r="M1027" s="25">
        <f t="shared" ref="M1027:M1090" si="66">K1027-L1027</f>
        <v>-1</v>
      </c>
      <c r="N1027" s="15">
        <v>3</v>
      </c>
      <c r="O1027" s="17">
        <v>5</v>
      </c>
      <c r="P1027" s="44">
        <f t="shared" si="64"/>
        <v>-2</v>
      </c>
    </row>
    <row r="1028" spans="1:16" ht="14.1" customHeight="1">
      <c r="A1028" s="2">
        <v>480</v>
      </c>
      <c r="B1028" s="2" t="str">
        <f>VLOOKUP(A1028,Sheet2!$A$1:$B$114,2)</f>
        <v>Hyde Co</v>
      </c>
      <c r="C1028" s="2">
        <v>18</v>
      </c>
      <c r="D1028" s="2" t="str">
        <f>VLOOKUP(C1028,Sheet1!$A$1:$B$18,2)</f>
        <v>Laborers Unskilled</v>
      </c>
      <c r="E1028" s="15">
        <v>0</v>
      </c>
      <c r="F1028" s="17">
        <v>0</v>
      </c>
      <c r="G1028" s="25">
        <f t="shared" si="65"/>
        <v>0</v>
      </c>
      <c r="H1028" s="15">
        <v>0</v>
      </c>
      <c r="I1028" s="17">
        <v>0</v>
      </c>
      <c r="J1028" s="25">
        <f t="shared" ref="J1028:J1091" si="67">H1028-I1028</f>
        <v>0</v>
      </c>
      <c r="K1028" s="15">
        <v>0</v>
      </c>
      <c r="L1028" s="17">
        <v>0</v>
      </c>
      <c r="M1028" s="25">
        <f t="shared" si="66"/>
        <v>0</v>
      </c>
      <c r="N1028" s="15">
        <v>0</v>
      </c>
      <c r="O1028" s="17">
        <v>0</v>
      </c>
      <c r="P1028" s="44">
        <f t="shared" ref="P1028:P1091" si="68">N1028-O1028</f>
        <v>0</v>
      </c>
    </row>
    <row r="1029" spans="1:16" ht="14.1" customHeight="1">
      <c r="A1029" s="2">
        <v>490</v>
      </c>
      <c r="B1029" s="2" t="str">
        <f>VLOOKUP(A1029,Sheet2!$A$1:$B$114,2)</f>
        <v>Iredell Co</v>
      </c>
      <c r="C1029" s="2">
        <v>1</v>
      </c>
      <c r="D1029" s="2" t="str">
        <f>VLOOKUP(C1029,Sheet1!$A$1:$B$18,2)</f>
        <v>Officials, Administrators, Managers</v>
      </c>
      <c r="E1029" s="15">
        <v>11</v>
      </c>
      <c r="F1029" s="17">
        <v>10</v>
      </c>
      <c r="G1029" s="25">
        <f t="shared" si="65"/>
        <v>1</v>
      </c>
      <c r="H1029" s="15">
        <v>1</v>
      </c>
      <c r="I1029" s="17">
        <v>4</v>
      </c>
      <c r="J1029" s="25">
        <f t="shared" si="67"/>
        <v>-3</v>
      </c>
      <c r="K1029" s="15">
        <v>19</v>
      </c>
      <c r="L1029" s="17">
        <v>15</v>
      </c>
      <c r="M1029" s="25">
        <f t="shared" si="66"/>
        <v>4</v>
      </c>
      <c r="N1029" s="15">
        <v>31</v>
      </c>
      <c r="O1029" s="17">
        <v>29</v>
      </c>
      <c r="P1029" s="44">
        <f t="shared" si="68"/>
        <v>2</v>
      </c>
    </row>
    <row r="1030" spans="1:16" ht="14.1" customHeight="1">
      <c r="A1030" s="2">
        <v>490</v>
      </c>
      <c r="B1030" s="2" t="str">
        <f>VLOOKUP(A1030,Sheet2!$A$1:$B$114,2)</f>
        <v>Iredell Co</v>
      </c>
      <c r="C1030" s="2">
        <v>2</v>
      </c>
      <c r="D1030" s="2" t="str">
        <f>VLOOKUP(C1030,Sheet1!$A$1:$B$18,2)</f>
        <v>Principals</v>
      </c>
      <c r="E1030" s="15">
        <v>36</v>
      </c>
      <c r="F1030" s="17">
        <v>12</v>
      </c>
      <c r="G1030" s="25">
        <f t="shared" si="65"/>
        <v>24</v>
      </c>
      <c r="H1030" s="15">
        <v>0</v>
      </c>
      <c r="I1030" s="17">
        <v>0</v>
      </c>
      <c r="J1030" s="25">
        <f t="shared" si="67"/>
        <v>0</v>
      </c>
      <c r="K1030" s="15">
        <v>0</v>
      </c>
      <c r="L1030" s="17">
        <v>24</v>
      </c>
      <c r="M1030" s="25">
        <f t="shared" si="66"/>
        <v>-24</v>
      </c>
      <c r="N1030" s="15">
        <v>36</v>
      </c>
      <c r="O1030" s="17">
        <v>36</v>
      </c>
      <c r="P1030" s="44">
        <f t="shared" si="68"/>
        <v>0</v>
      </c>
    </row>
    <row r="1031" spans="1:16" ht="14.1" customHeight="1">
      <c r="A1031" s="2">
        <v>490</v>
      </c>
      <c r="B1031" s="2" t="str">
        <f>VLOOKUP(A1031,Sheet2!$A$1:$B$114,2)</f>
        <v>Iredell Co</v>
      </c>
      <c r="C1031" s="2">
        <v>3</v>
      </c>
      <c r="D1031" s="2" t="str">
        <f>VLOOKUP(C1031,Sheet1!$A$1:$B$18,2)</f>
        <v>Assistant Principals, Teaching</v>
      </c>
      <c r="E1031" s="15">
        <v>0</v>
      </c>
      <c r="F1031" s="17">
        <v>1</v>
      </c>
      <c r="G1031" s="25">
        <f t="shared" si="65"/>
        <v>-1</v>
      </c>
      <c r="H1031" s="15">
        <v>0</v>
      </c>
      <c r="I1031" s="17">
        <v>0</v>
      </c>
      <c r="J1031" s="25">
        <f t="shared" si="67"/>
        <v>0</v>
      </c>
      <c r="K1031" s="15">
        <v>0</v>
      </c>
      <c r="L1031" s="17">
        <v>0</v>
      </c>
      <c r="M1031" s="25">
        <f t="shared" si="66"/>
        <v>0</v>
      </c>
      <c r="N1031" s="15">
        <v>0</v>
      </c>
      <c r="O1031" s="17">
        <v>1</v>
      </c>
      <c r="P1031" s="44">
        <f t="shared" si="68"/>
        <v>-1</v>
      </c>
    </row>
    <row r="1032" spans="1:16" ht="14.1" customHeight="1">
      <c r="A1032" s="2">
        <v>490</v>
      </c>
      <c r="B1032" s="2" t="str">
        <f>VLOOKUP(A1032,Sheet2!$A$1:$B$114,2)</f>
        <v>Iredell Co</v>
      </c>
      <c r="C1032" s="2">
        <v>4</v>
      </c>
      <c r="D1032" s="2" t="str">
        <f>VLOOKUP(C1032,Sheet1!$A$1:$B$18,2)</f>
        <v>Assistant Principals, Non-Teaching</v>
      </c>
      <c r="E1032" s="15">
        <v>19</v>
      </c>
      <c r="F1032" s="17">
        <v>25</v>
      </c>
      <c r="G1032" s="25">
        <f t="shared" si="65"/>
        <v>-6</v>
      </c>
      <c r="H1032" s="15">
        <v>14</v>
      </c>
      <c r="I1032" s="17">
        <v>1</v>
      </c>
      <c r="J1032" s="25">
        <f t="shared" si="67"/>
        <v>13</v>
      </c>
      <c r="K1032" s="15">
        <v>3</v>
      </c>
      <c r="L1032" s="17">
        <v>10</v>
      </c>
      <c r="M1032" s="25">
        <f t="shared" si="66"/>
        <v>-7</v>
      </c>
      <c r="N1032" s="15">
        <v>36</v>
      </c>
      <c r="O1032" s="17">
        <v>36</v>
      </c>
      <c r="P1032" s="44">
        <f t="shared" si="68"/>
        <v>0</v>
      </c>
    </row>
    <row r="1033" spans="1:16" ht="14.1" customHeight="1">
      <c r="A1033" s="2">
        <v>490</v>
      </c>
      <c r="B1033" s="2" t="str">
        <f>VLOOKUP(A1033,Sheet2!$A$1:$B$114,2)</f>
        <v>Iredell Co</v>
      </c>
      <c r="C1033" s="2">
        <v>5</v>
      </c>
      <c r="D1033" s="2" t="str">
        <f>VLOOKUP(C1033,Sheet1!$A$1:$B$18,2)</f>
        <v>Elementry Teachers</v>
      </c>
      <c r="E1033" s="15">
        <v>625</v>
      </c>
      <c r="F1033" s="17">
        <v>529</v>
      </c>
      <c r="G1033" s="25">
        <f t="shared" si="65"/>
        <v>96</v>
      </c>
      <c r="H1033" s="15">
        <v>45</v>
      </c>
      <c r="I1033" s="17">
        <v>92</v>
      </c>
      <c r="J1033" s="25">
        <f t="shared" si="67"/>
        <v>-47</v>
      </c>
      <c r="K1033" s="15">
        <v>3</v>
      </c>
      <c r="L1033" s="17">
        <v>31</v>
      </c>
      <c r="M1033" s="25">
        <f t="shared" si="66"/>
        <v>-28</v>
      </c>
      <c r="N1033" s="15">
        <v>673</v>
      </c>
      <c r="O1033" s="17">
        <v>652</v>
      </c>
      <c r="P1033" s="44">
        <f t="shared" si="68"/>
        <v>21</v>
      </c>
    </row>
    <row r="1034" spans="1:16" ht="14.1" customHeight="1">
      <c r="A1034" s="2">
        <v>490</v>
      </c>
      <c r="B1034" s="2" t="str">
        <f>VLOOKUP(A1034,Sheet2!$A$1:$B$114,2)</f>
        <v>Iredell Co</v>
      </c>
      <c r="C1034" s="2">
        <v>6</v>
      </c>
      <c r="D1034" s="2" t="str">
        <f>VLOOKUP(C1034,Sheet1!$A$1:$B$18,2)</f>
        <v>Secondary Teachers</v>
      </c>
      <c r="E1034" s="15">
        <v>205</v>
      </c>
      <c r="F1034" s="17">
        <v>147</v>
      </c>
      <c r="G1034" s="25">
        <f t="shared" si="65"/>
        <v>58</v>
      </c>
      <c r="H1034" s="15">
        <v>5</v>
      </c>
      <c r="I1034" s="17">
        <v>33</v>
      </c>
      <c r="J1034" s="25">
        <f t="shared" si="67"/>
        <v>-28</v>
      </c>
      <c r="K1034" s="15">
        <v>0</v>
      </c>
      <c r="L1034" s="17">
        <v>18</v>
      </c>
      <c r="M1034" s="25">
        <f t="shared" si="66"/>
        <v>-18</v>
      </c>
      <c r="N1034" s="15">
        <v>210</v>
      </c>
      <c r="O1034" s="17">
        <v>198</v>
      </c>
      <c r="P1034" s="44">
        <f t="shared" si="68"/>
        <v>12</v>
      </c>
    </row>
    <row r="1035" spans="1:16" ht="14.1" customHeight="1">
      <c r="A1035" s="2">
        <v>490</v>
      </c>
      <c r="B1035" s="2" t="str">
        <f>VLOOKUP(A1035,Sheet2!$A$1:$B$114,2)</f>
        <v>Iredell Co</v>
      </c>
      <c r="C1035" s="2">
        <v>7</v>
      </c>
      <c r="D1035" s="2" t="str">
        <f>VLOOKUP(C1035,Sheet1!$A$1:$B$18,2)</f>
        <v>Other Teachers</v>
      </c>
      <c r="E1035" s="15">
        <v>398</v>
      </c>
      <c r="F1035" s="17">
        <v>372</v>
      </c>
      <c r="G1035" s="25">
        <f t="shared" si="65"/>
        <v>26</v>
      </c>
      <c r="H1035" s="15">
        <v>33</v>
      </c>
      <c r="I1035" s="17">
        <v>49</v>
      </c>
      <c r="J1035" s="25">
        <f t="shared" si="67"/>
        <v>-16</v>
      </c>
      <c r="K1035" s="15">
        <v>13</v>
      </c>
      <c r="L1035" s="17">
        <v>29</v>
      </c>
      <c r="M1035" s="25">
        <f t="shared" si="66"/>
        <v>-16</v>
      </c>
      <c r="N1035" s="15">
        <v>444</v>
      </c>
      <c r="O1035" s="17">
        <v>450</v>
      </c>
      <c r="P1035" s="44">
        <f t="shared" si="68"/>
        <v>-6</v>
      </c>
    </row>
    <row r="1036" spans="1:16" ht="17.100000000000001" customHeight="1">
      <c r="A1036" s="2">
        <v>490</v>
      </c>
      <c r="B1036" s="2" t="str">
        <f>VLOOKUP(A1036,Sheet2!$A$1:$B$114,2)</f>
        <v>Iredell Co</v>
      </c>
      <c r="C1036" s="2">
        <v>8</v>
      </c>
      <c r="D1036" s="2" t="str">
        <f>VLOOKUP(C1036,Sheet1!$A$1:$B$18,2)</f>
        <v>Guidence Personnel</v>
      </c>
      <c r="E1036" s="15">
        <v>19</v>
      </c>
      <c r="F1036" s="17">
        <v>33</v>
      </c>
      <c r="G1036" s="25">
        <f t="shared" si="65"/>
        <v>-14</v>
      </c>
      <c r="H1036" s="15">
        <v>0</v>
      </c>
      <c r="I1036" s="17">
        <v>0</v>
      </c>
      <c r="J1036" s="25">
        <f t="shared" si="67"/>
        <v>0</v>
      </c>
      <c r="K1036" s="15">
        <v>27</v>
      </c>
      <c r="L1036" s="17">
        <v>13</v>
      </c>
      <c r="M1036" s="25">
        <f t="shared" si="66"/>
        <v>14</v>
      </c>
      <c r="N1036" s="15">
        <v>46</v>
      </c>
      <c r="O1036" s="17">
        <v>46</v>
      </c>
      <c r="P1036" s="44">
        <f t="shared" si="68"/>
        <v>0</v>
      </c>
    </row>
    <row r="1037" spans="1:16" ht="17.100000000000001" customHeight="1">
      <c r="A1037" s="2">
        <v>490</v>
      </c>
      <c r="B1037" s="2" t="str">
        <f>VLOOKUP(A1037,Sheet2!$A$1:$B$114,2)</f>
        <v>Iredell Co</v>
      </c>
      <c r="C1037" s="2">
        <v>9</v>
      </c>
      <c r="D1037" s="2" t="str">
        <f>VLOOKUP(C1037,Sheet1!$A$1:$B$18,2)</f>
        <v>Psychology Personnel</v>
      </c>
      <c r="E1037" s="15">
        <v>2</v>
      </c>
      <c r="F1037" s="17">
        <v>3</v>
      </c>
      <c r="G1037" s="25">
        <f t="shared" si="65"/>
        <v>-1</v>
      </c>
      <c r="H1037" s="15">
        <v>0</v>
      </c>
      <c r="I1037" s="17">
        <v>1</v>
      </c>
      <c r="J1037" s="25">
        <f t="shared" si="67"/>
        <v>-1</v>
      </c>
      <c r="K1037" s="15">
        <v>2</v>
      </c>
      <c r="L1037" s="17">
        <v>0</v>
      </c>
      <c r="M1037" s="25">
        <f t="shared" si="66"/>
        <v>2</v>
      </c>
      <c r="N1037" s="15">
        <v>4</v>
      </c>
      <c r="O1037" s="17">
        <v>4</v>
      </c>
      <c r="P1037" s="44">
        <f t="shared" si="68"/>
        <v>0</v>
      </c>
    </row>
    <row r="1038" spans="1:16" ht="14.1" customHeight="1">
      <c r="A1038" s="2">
        <v>490</v>
      </c>
      <c r="B1038" s="2" t="str">
        <f>VLOOKUP(A1038,Sheet2!$A$1:$B$114,2)</f>
        <v>Iredell Co</v>
      </c>
      <c r="C1038" s="2">
        <v>10</v>
      </c>
      <c r="D1038" s="2" t="str">
        <f>VLOOKUP(C1038,Sheet1!$A$1:$B$18,2)</f>
        <v>Media Cordinators and Audio Visual</v>
      </c>
      <c r="E1038" s="15">
        <v>14</v>
      </c>
      <c r="F1038" s="17">
        <v>23</v>
      </c>
      <c r="G1038" s="25">
        <f t="shared" si="65"/>
        <v>-9</v>
      </c>
      <c r="H1038" s="15">
        <v>0</v>
      </c>
      <c r="I1038" s="17">
        <v>0</v>
      </c>
      <c r="J1038" s="25">
        <f t="shared" si="67"/>
        <v>0</v>
      </c>
      <c r="K1038" s="15">
        <v>16</v>
      </c>
      <c r="L1038" s="17">
        <v>8</v>
      </c>
      <c r="M1038" s="25">
        <f t="shared" si="66"/>
        <v>8</v>
      </c>
      <c r="N1038" s="15">
        <v>30</v>
      </c>
      <c r="O1038" s="17">
        <v>31</v>
      </c>
      <c r="P1038" s="44">
        <f t="shared" si="68"/>
        <v>-1</v>
      </c>
    </row>
    <row r="1039" spans="1:16" ht="14.1" customHeight="1">
      <c r="A1039" s="2">
        <v>490</v>
      </c>
      <c r="B1039" s="2" t="str">
        <f>VLOOKUP(A1039,Sheet2!$A$1:$B$114,2)</f>
        <v>Iredell Co</v>
      </c>
      <c r="C1039" s="2">
        <v>11</v>
      </c>
      <c r="D1039" s="2" t="str">
        <f>VLOOKUP(C1039,Sheet1!$A$1:$B$18,2)</f>
        <v>Consultants and Supervisors of Instructions</v>
      </c>
      <c r="E1039" s="15">
        <v>1</v>
      </c>
      <c r="F1039" s="17">
        <v>1</v>
      </c>
      <c r="G1039" s="25">
        <f t="shared" si="65"/>
        <v>0</v>
      </c>
      <c r="H1039" s="15">
        <v>0</v>
      </c>
      <c r="I1039" s="17">
        <v>0</v>
      </c>
      <c r="J1039" s="25">
        <f t="shared" si="67"/>
        <v>0</v>
      </c>
      <c r="K1039" s="15">
        <v>1</v>
      </c>
      <c r="L1039" s="17">
        <v>1</v>
      </c>
      <c r="M1039" s="25">
        <f t="shared" si="66"/>
        <v>0</v>
      </c>
      <c r="N1039" s="15">
        <v>2</v>
      </c>
      <c r="O1039" s="17">
        <v>2</v>
      </c>
      <c r="P1039" s="44">
        <f t="shared" si="68"/>
        <v>0</v>
      </c>
    </row>
    <row r="1040" spans="1:16" ht="14.1" customHeight="1">
      <c r="A1040" s="2">
        <v>490</v>
      </c>
      <c r="B1040" s="2" t="str">
        <f>VLOOKUP(A1040,Sheet2!$A$1:$B$114,2)</f>
        <v>Iredell Co</v>
      </c>
      <c r="C1040" s="2">
        <v>12</v>
      </c>
      <c r="D1040" s="2" t="str">
        <f>VLOOKUP(C1040,Sheet1!$A$1:$B$18,2)</f>
        <v>Other Professional Staff</v>
      </c>
      <c r="E1040" s="15">
        <v>47</v>
      </c>
      <c r="F1040" s="17">
        <v>65</v>
      </c>
      <c r="G1040" s="25">
        <f t="shared" si="65"/>
        <v>-18</v>
      </c>
      <c r="H1040" s="15">
        <v>18</v>
      </c>
      <c r="I1040" s="17">
        <v>17</v>
      </c>
      <c r="J1040" s="25">
        <f t="shared" si="67"/>
        <v>1</v>
      </c>
      <c r="K1040" s="15">
        <v>31</v>
      </c>
      <c r="L1040" s="17">
        <v>18</v>
      </c>
      <c r="M1040" s="25">
        <f t="shared" si="66"/>
        <v>13</v>
      </c>
      <c r="N1040" s="15">
        <v>96</v>
      </c>
      <c r="O1040" s="17">
        <v>100</v>
      </c>
      <c r="P1040" s="44">
        <f t="shared" si="68"/>
        <v>-4</v>
      </c>
    </row>
    <row r="1041" spans="1:16" ht="14.1" customHeight="1">
      <c r="A1041" s="2">
        <v>490</v>
      </c>
      <c r="B1041" s="2" t="str">
        <f>VLOOKUP(A1041,Sheet2!$A$1:$B$114,2)</f>
        <v>Iredell Co</v>
      </c>
      <c r="C1041" s="2">
        <v>13</v>
      </c>
      <c r="D1041" s="2" t="str">
        <f>VLOOKUP(C1041,Sheet1!$A$1:$B$18,2)</f>
        <v>Teacher Assistants</v>
      </c>
      <c r="E1041" s="15">
        <v>151</v>
      </c>
      <c r="F1041" s="17">
        <v>185</v>
      </c>
      <c r="G1041" s="25">
        <f t="shared" si="65"/>
        <v>-34</v>
      </c>
      <c r="H1041" s="15">
        <v>77</v>
      </c>
      <c r="I1041" s="17">
        <v>50</v>
      </c>
      <c r="J1041" s="25">
        <f t="shared" si="67"/>
        <v>27</v>
      </c>
      <c r="K1041" s="15">
        <v>17</v>
      </c>
      <c r="L1041" s="17">
        <v>11</v>
      </c>
      <c r="M1041" s="25">
        <f t="shared" si="66"/>
        <v>6</v>
      </c>
      <c r="N1041" s="15">
        <v>245</v>
      </c>
      <c r="O1041" s="17">
        <v>246</v>
      </c>
      <c r="P1041" s="44">
        <f t="shared" si="68"/>
        <v>-1</v>
      </c>
    </row>
    <row r="1042" spans="1:16" ht="14.1" customHeight="1">
      <c r="A1042" s="2">
        <v>490</v>
      </c>
      <c r="B1042" s="2" t="str">
        <f>VLOOKUP(A1042,Sheet2!$A$1:$B$114,2)</f>
        <v>Iredell Co</v>
      </c>
      <c r="C1042" s="2">
        <v>14</v>
      </c>
      <c r="D1042" s="2" t="str">
        <f>VLOOKUP(C1042,Sheet1!$A$1:$B$18,2)</f>
        <v>Technicians</v>
      </c>
      <c r="E1042" s="15">
        <v>0</v>
      </c>
      <c r="F1042" s="17">
        <v>1</v>
      </c>
      <c r="G1042" s="25">
        <f t="shared" si="65"/>
        <v>-1</v>
      </c>
      <c r="H1042" s="15">
        <v>0</v>
      </c>
      <c r="I1042" s="17">
        <v>0</v>
      </c>
      <c r="J1042" s="25">
        <f t="shared" si="67"/>
        <v>0</v>
      </c>
      <c r="K1042" s="15">
        <v>12</v>
      </c>
      <c r="L1042" s="17">
        <v>11</v>
      </c>
      <c r="M1042" s="25">
        <f t="shared" si="66"/>
        <v>1</v>
      </c>
      <c r="N1042" s="15">
        <v>12</v>
      </c>
      <c r="O1042" s="17">
        <v>12</v>
      </c>
      <c r="P1042" s="44">
        <f t="shared" si="68"/>
        <v>0</v>
      </c>
    </row>
    <row r="1043" spans="1:16" ht="14.1" customHeight="1">
      <c r="A1043" s="2">
        <v>490</v>
      </c>
      <c r="B1043" s="2" t="str">
        <f>VLOOKUP(A1043,Sheet2!$A$1:$B$114,2)</f>
        <v>Iredell Co</v>
      </c>
      <c r="C1043" s="2">
        <v>15</v>
      </c>
      <c r="D1043" s="2" t="str">
        <f>VLOOKUP(C1043,Sheet1!$A$1:$B$18,2)</f>
        <v>Clerks/Secretaries</v>
      </c>
      <c r="E1043" s="15">
        <v>102</v>
      </c>
      <c r="F1043" s="17">
        <v>133</v>
      </c>
      <c r="G1043" s="25">
        <f t="shared" si="65"/>
        <v>-31</v>
      </c>
      <c r="H1043" s="15">
        <v>31</v>
      </c>
      <c r="I1043" s="17">
        <v>4</v>
      </c>
      <c r="J1043" s="25">
        <f t="shared" si="67"/>
        <v>27</v>
      </c>
      <c r="K1043" s="15">
        <v>13</v>
      </c>
      <c r="L1043" s="17">
        <v>11</v>
      </c>
      <c r="M1043" s="25">
        <f t="shared" si="66"/>
        <v>2</v>
      </c>
      <c r="N1043" s="15">
        <v>146</v>
      </c>
      <c r="O1043" s="17">
        <v>148</v>
      </c>
      <c r="P1043" s="44">
        <f t="shared" si="68"/>
        <v>-2</v>
      </c>
    </row>
    <row r="1044" spans="1:16" ht="14.1" customHeight="1">
      <c r="A1044" s="2">
        <v>490</v>
      </c>
      <c r="B1044" s="2" t="str">
        <f>VLOOKUP(A1044,Sheet2!$A$1:$B$114,2)</f>
        <v>Iredell Co</v>
      </c>
      <c r="C1044" s="2">
        <v>16</v>
      </c>
      <c r="D1044" s="2" t="str">
        <f>VLOOKUP(C1044,Sheet1!$A$1:$B$18,2)</f>
        <v>Service Workers</v>
      </c>
      <c r="E1044" s="15">
        <v>253</v>
      </c>
      <c r="F1044" s="17">
        <v>282</v>
      </c>
      <c r="G1044" s="25">
        <f t="shared" si="65"/>
        <v>-29</v>
      </c>
      <c r="H1044" s="15">
        <v>40</v>
      </c>
      <c r="I1044" s="17">
        <v>0</v>
      </c>
      <c r="J1044" s="25">
        <f t="shared" si="67"/>
        <v>40</v>
      </c>
      <c r="K1044" s="15">
        <v>151</v>
      </c>
      <c r="L1044" s="17">
        <v>146</v>
      </c>
      <c r="M1044" s="25">
        <f t="shared" si="66"/>
        <v>5</v>
      </c>
      <c r="N1044" s="15">
        <v>444</v>
      </c>
      <c r="O1044" s="17">
        <v>428</v>
      </c>
      <c r="P1044" s="44">
        <f t="shared" si="68"/>
        <v>16</v>
      </c>
    </row>
    <row r="1045" spans="1:16" ht="14.1" customHeight="1">
      <c r="A1045" s="2">
        <v>490</v>
      </c>
      <c r="B1045" s="2" t="str">
        <f>VLOOKUP(A1045,Sheet2!$A$1:$B$114,2)</f>
        <v>Iredell Co</v>
      </c>
      <c r="C1045" s="2">
        <v>17</v>
      </c>
      <c r="D1045" s="2" t="str">
        <f>VLOOKUP(C1045,Sheet1!$A$1:$B$18,2)</f>
        <v>Skilled Crafts</v>
      </c>
      <c r="E1045" s="15">
        <v>0</v>
      </c>
      <c r="F1045" s="17">
        <v>0</v>
      </c>
      <c r="G1045" s="25">
        <f t="shared" si="65"/>
        <v>0</v>
      </c>
      <c r="H1045" s="15">
        <v>0</v>
      </c>
      <c r="I1045" s="17">
        <v>0</v>
      </c>
      <c r="J1045" s="25">
        <f t="shared" si="67"/>
        <v>0</v>
      </c>
      <c r="K1045" s="15">
        <v>38</v>
      </c>
      <c r="L1045" s="17">
        <v>41</v>
      </c>
      <c r="M1045" s="25">
        <f t="shared" si="66"/>
        <v>-3</v>
      </c>
      <c r="N1045" s="15">
        <v>38</v>
      </c>
      <c r="O1045" s="17">
        <v>41</v>
      </c>
      <c r="P1045" s="44">
        <f t="shared" si="68"/>
        <v>-3</v>
      </c>
    </row>
    <row r="1046" spans="1:16" ht="14.1" customHeight="1">
      <c r="A1046" s="2">
        <v>490</v>
      </c>
      <c r="B1046" s="2" t="str">
        <f>VLOOKUP(A1046,Sheet2!$A$1:$B$114,2)</f>
        <v>Iredell Co</v>
      </c>
      <c r="C1046" s="2">
        <v>18</v>
      </c>
      <c r="D1046" s="2" t="str">
        <f>VLOOKUP(C1046,Sheet1!$A$1:$B$18,2)</f>
        <v>Laborers Unskilled</v>
      </c>
      <c r="E1046" s="15">
        <v>0</v>
      </c>
      <c r="F1046" s="17">
        <v>0</v>
      </c>
      <c r="G1046" s="25">
        <f t="shared" si="65"/>
        <v>0</v>
      </c>
      <c r="H1046" s="15">
        <v>0</v>
      </c>
      <c r="I1046" s="17">
        <v>0</v>
      </c>
      <c r="J1046" s="25">
        <f t="shared" si="67"/>
        <v>0</v>
      </c>
      <c r="K1046" s="15">
        <v>0</v>
      </c>
      <c r="L1046" s="17">
        <v>0</v>
      </c>
      <c r="M1046" s="25">
        <f t="shared" si="66"/>
        <v>0</v>
      </c>
      <c r="N1046" s="15">
        <v>0</v>
      </c>
      <c r="O1046" s="17">
        <v>0</v>
      </c>
      <c r="P1046" s="44">
        <f t="shared" si="68"/>
        <v>0</v>
      </c>
    </row>
    <row r="1047" spans="1:16" ht="14.1" customHeight="1">
      <c r="A1047" s="2">
        <v>491</v>
      </c>
      <c r="B1047" s="2" t="str">
        <f>VLOOKUP(A1047,Sheet2!$A$1:$B$114,2)</f>
        <v>Mooresville Co</v>
      </c>
      <c r="C1047" s="2">
        <v>1</v>
      </c>
      <c r="D1047" s="2" t="str">
        <f>VLOOKUP(C1047,Sheet1!$A$1:$B$18,2)</f>
        <v>Officials, Administrators, Managers</v>
      </c>
      <c r="E1047" s="15">
        <v>4</v>
      </c>
      <c r="F1047" s="17">
        <v>5</v>
      </c>
      <c r="G1047" s="25">
        <f t="shared" si="65"/>
        <v>-1</v>
      </c>
      <c r="H1047" s="15">
        <v>0</v>
      </c>
      <c r="I1047" s="17">
        <v>0</v>
      </c>
      <c r="J1047" s="25">
        <f t="shared" si="67"/>
        <v>0</v>
      </c>
      <c r="K1047" s="15">
        <v>8</v>
      </c>
      <c r="L1047" s="17">
        <v>6</v>
      </c>
      <c r="M1047" s="25">
        <f t="shared" si="66"/>
        <v>2</v>
      </c>
      <c r="N1047" s="15">
        <v>12</v>
      </c>
      <c r="O1047" s="17">
        <v>11</v>
      </c>
      <c r="P1047" s="44">
        <f t="shared" si="68"/>
        <v>1</v>
      </c>
    </row>
    <row r="1048" spans="1:16" ht="14.1" customHeight="1">
      <c r="A1048" s="2">
        <v>491</v>
      </c>
      <c r="B1048" s="2" t="str">
        <f>VLOOKUP(A1048,Sheet2!$A$1:$B$114,2)</f>
        <v>Mooresville Co</v>
      </c>
      <c r="C1048" s="2">
        <v>2</v>
      </c>
      <c r="D1048" s="2" t="str">
        <f>VLOOKUP(C1048,Sheet1!$A$1:$B$18,2)</f>
        <v>Principals</v>
      </c>
      <c r="E1048" s="15">
        <v>8</v>
      </c>
      <c r="F1048" s="17">
        <v>8</v>
      </c>
      <c r="G1048" s="25">
        <f t="shared" si="65"/>
        <v>0</v>
      </c>
      <c r="H1048" s="15">
        <v>0</v>
      </c>
      <c r="I1048" s="17">
        <v>0</v>
      </c>
      <c r="J1048" s="25">
        <f t="shared" si="67"/>
        <v>0</v>
      </c>
      <c r="K1048" s="15">
        <v>0</v>
      </c>
      <c r="L1048" s="17">
        <v>0</v>
      </c>
      <c r="M1048" s="25">
        <f t="shared" si="66"/>
        <v>0</v>
      </c>
      <c r="N1048" s="15">
        <v>8</v>
      </c>
      <c r="O1048" s="17">
        <v>8</v>
      </c>
      <c r="P1048" s="44">
        <f t="shared" si="68"/>
        <v>0</v>
      </c>
    </row>
    <row r="1049" spans="1:16" ht="14.1" customHeight="1">
      <c r="A1049" s="2">
        <v>491</v>
      </c>
      <c r="B1049" s="2" t="str">
        <f>VLOOKUP(A1049,Sheet2!$A$1:$B$114,2)</f>
        <v>Mooresville Co</v>
      </c>
      <c r="C1049" s="2">
        <v>3</v>
      </c>
      <c r="D1049" s="2" t="str">
        <f>VLOOKUP(C1049,Sheet1!$A$1:$B$18,2)</f>
        <v>Assistant Principals, Teaching</v>
      </c>
      <c r="E1049" s="15">
        <v>0</v>
      </c>
      <c r="F1049" s="17">
        <v>0</v>
      </c>
      <c r="G1049" s="25">
        <f t="shared" si="65"/>
        <v>0</v>
      </c>
      <c r="H1049" s="15">
        <v>0</v>
      </c>
      <c r="I1049" s="17">
        <v>0</v>
      </c>
      <c r="J1049" s="25">
        <f t="shared" si="67"/>
        <v>0</v>
      </c>
      <c r="K1049" s="15">
        <v>0</v>
      </c>
      <c r="L1049" s="17">
        <v>0</v>
      </c>
      <c r="M1049" s="25">
        <f t="shared" si="66"/>
        <v>0</v>
      </c>
      <c r="N1049" s="15">
        <v>0</v>
      </c>
      <c r="O1049" s="17">
        <v>0</v>
      </c>
      <c r="P1049" s="44">
        <f t="shared" si="68"/>
        <v>0</v>
      </c>
    </row>
    <row r="1050" spans="1:16" ht="14.1" customHeight="1">
      <c r="A1050" s="2">
        <v>491</v>
      </c>
      <c r="B1050" s="2" t="str">
        <f>VLOOKUP(A1050,Sheet2!$A$1:$B$114,2)</f>
        <v>Mooresville Co</v>
      </c>
      <c r="C1050" s="2">
        <v>4</v>
      </c>
      <c r="D1050" s="2" t="str">
        <f>VLOOKUP(C1050,Sheet1!$A$1:$B$18,2)</f>
        <v>Assistant Principals, Non-Teaching</v>
      </c>
      <c r="E1050" s="15">
        <v>3</v>
      </c>
      <c r="F1050" s="17">
        <v>5</v>
      </c>
      <c r="G1050" s="25">
        <f t="shared" si="65"/>
        <v>-2</v>
      </c>
      <c r="H1050" s="15">
        <v>0</v>
      </c>
      <c r="I1050" s="17">
        <v>0</v>
      </c>
      <c r="J1050" s="25">
        <f t="shared" si="67"/>
        <v>0</v>
      </c>
      <c r="K1050" s="15">
        <v>3</v>
      </c>
      <c r="L1050" s="17">
        <v>2</v>
      </c>
      <c r="M1050" s="25">
        <f t="shared" si="66"/>
        <v>1</v>
      </c>
      <c r="N1050" s="15">
        <v>6</v>
      </c>
      <c r="O1050" s="17">
        <v>7</v>
      </c>
      <c r="P1050" s="44">
        <f t="shared" si="68"/>
        <v>-1</v>
      </c>
    </row>
    <row r="1051" spans="1:16" ht="14.1" customHeight="1">
      <c r="A1051" s="2">
        <v>491</v>
      </c>
      <c r="B1051" s="2" t="str">
        <f>VLOOKUP(A1051,Sheet2!$A$1:$B$114,2)</f>
        <v>Mooresville Co</v>
      </c>
      <c r="C1051" s="2">
        <v>5</v>
      </c>
      <c r="D1051" s="2" t="str">
        <f>VLOOKUP(C1051,Sheet1!$A$1:$B$18,2)</f>
        <v>Elementry Teachers</v>
      </c>
      <c r="E1051" s="15">
        <v>206</v>
      </c>
      <c r="F1051" s="17">
        <v>205</v>
      </c>
      <c r="G1051" s="25">
        <f t="shared" si="65"/>
        <v>1</v>
      </c>
      <c r="H1051" s="15">
        <v>14</v>
      </c>
      <c r="I1051" s="17">
        <v>19</v>
      </c>
      <c r="J1051" s="25">
        <f t="shared" si="67"/>
        <v>-5</v>
      </c>
      <c r="K1051" s="15">
        <v>5</v>
      </c>
      <c r="L1051" s="17">
        <v>5</v>
      </c>
      <c r="M1051" s="25">
        <f t="shared" si="66"/>
        <v>0</v>
      </c>
      <c r="N1051" s="15">
        <v>225</v>
      </c>
      <c r="O1051" s="17">
        <v>229</v>
      </c>
      <c r="P1051" s="44">
        <f t="shared" si="68"/>
        <v>-4</v>
      </c>
    </row>
    <row r="1052" spans="1:16" ht="14.1" customHeight="1">
      <c r="A1052" s="2">
        <v>491</v>
      </c>
      <c r="B1052" s="2" t="str">
        <f>VLOOKUP(A1052,Sheet2!$A$1:$B$114,2)</f>
        <v>Mooresville Co</v>
      </c>
      <c r="C1052" s="2">
        <v>6</v>
      </c>
      <c r="D1052" s="2" t="str">
        <f>VLOOKUP(C1052,Sheet1!$A$1:$B$18,2)</f>
        <v>Secondary Teachers</v>
      </c>
      <c r="E1052" s="15">
        <v>88</v>
      </c>
      <c r="F1052" s="17">
        <v>89</v>
      </c>
      <c r="G1052" s="25">
        <f t="shared" si="65"/>
        <v>-1</v>
      </c>
      <c r="H1052" s="15">
        <v>4</v>
      </c>
      <c r="I1052" s="17">
        <v>4</v>
      </c>
      <c r="J1052" s="25">
        <f t="shared" si="67"/>
        <v>0</v>
      </c>
      <c r="K1052" s="15">
        <v>1</v>
      </c>
      <c r="L1052" s="17">
        <v>1</v>
      </c>
      <c r="M1052" s="25">
        <f t="shared" si="66"/>
        <v>0</v>
      </c>
      <c r="N1052" s="15">
        <v>93</v>
      </c>
      <c r="O1052" s="17">
        <v>94</v>
      </c>
      <c r="P1052" s="44">
        <f t="shared" si="68"/>
        <v>-1</v>
      </c>
    </row>
    <row r="1053" spans="1:16" ht="14.1" customHeight="1">
      <c r="A1053" s="2">
        <v>491</v>
      </c>
      <c r="B1053" s="2" t="str">
        <f>VLOOKUP(A1053,Sheet2!$A$1:$B$114,2)</f>
        <v>Mooresville Co</v>
      </c>
      <c r="C1053" s="2">
        <v>7</v>
      </c>
      <c r="D1053" s="2" t="str">
        <f>VLOOKUP(C1053,Sheet1!$A$1:$B$18,2)</f>
        <v>Other Teachers</v>
      </c>
      <c r="E1053" s="15">
        <v>0</v>
      </c>
      <c r="F1053" s="17">
        <v>0</v>
      </c>
      <c r="G1053" s="25">
        <f t="shared" si="65"/>
        <v>0</v>
      </c>
      <c r="H1053" s="15">
        <v>0</v>
      </c>
      <c r="I1053" s="17">
        <v>0</v>
      </c>
      <c r="J1053" s="25">
        <f t="shared" si="67"/>
        <v>0</v>
      </c>
      <c r="K1053" s="15">
        <v>0</v>
      </c>
      <c r="L1053" s="17">
        <v>0</v>
      </c>
      <c r="M1053" s="25">
        <f t="shared" si="66"/>
        <v>0</v>
      </c>
      <c r="N1053" s="15">
        <v>0</v>
      </c>
      <c r="O1053" s="17">
        <v>0</v>
      </c>
      <c r="P1053" s="44">
        <f t="shared" si="68"/>
        <v>0</v>
      </c>
    </row>
    <row r="1054" spans="1:16" ht="14.1" customHeight="1">
      <c r="A1054" s="2">
        <v>491</v>
      </c>
      <c r="B1054" s="2" t="str">
        <f>VLOOKUP(A1054,Sheet2!$A$1:$B$114,2)</f>
        <v>Mooresville Co</v>
      </c>
      <c r="C1054" s="2">
        <v>8</v>
      </c>
      <c r="D1054" s="2" t="str">
        <f>VLOOKUP(C1054,Sheet1!$A$1:$B$18,2)</f>
        <v>Guidence Personnel</v>
      </c>
      <c r="E1054" s="15">
        <v>12</v>
      </c>
      <c r="F1054" s="17">
        <v>10</v>
      </c>
      <c r="G1054" s="25">
        <f t="shared" si="65"/>
        <v>2</v>
      </c>
      <c r="H1054" s="15">
        <v>0</v>
      </c>
      <c r="I1054" s="17">
        <v>0</v>
      </c>
      <c r="J1054" s="25">
        <f t="shared" si="67"/>
        <v>0</v>
      </c>
      <c r="K1054" s="15">
        <v>0</v>
      </c>
      <c r="L1054" s="17">
        <v>2</v>
      </c>
      <c r="M1054" s="25">
        <f t="shared" si="66"/>
        <v>-2</v>
      </c>
      <c r="N1054" s="15">
        <v>12</v>
      </c>
      <c r="O1054" s="17">
        <v>12</v>
      </c>
      <c r="P1054" s="44">
        <f t="shared" si="68"/>
        <v>0</v>
      </c>
    </row>
    <row r="1055" spans="1:16" ht="14.1" customHeight="1">
      <c r="A1055" s="2">
        <v>491</v>
      </c>
      <c r="B1055" s="2" t="str">
        <f>VLOOKUP(A1055,Sheet2!$A$1:$B$114,2)</f>
        <v>Mooresville Co</v>
      </c>
      <c r="C1055" s="2">
        <v>9</v>
      </c>
      <c r="D1055" s="2" t="str">
        <f>VLOOKUP(C1055,Sheet1!$A$1:$B$18,2)</f>
        <v>Psychology Personnel</v>
      </c>
      <c r="E1055" s="15">
        <v>0</v>
      </c>
      <c r="F1055" s="17">
        <v>0</v>
      </c>
      <c r="G1055" s="25">
        <f t="shared" si="65"/>
        <v>0</v>
      </c>
      <c r="H1055" s="15">
        <v>0</v>
      </c>
      <c r="I1055" s="17">
        <v>1</v>
      </c>
      <c r="J1055" s="25">
        <f t="shared" si="67"/>
        <v>-1</v>
      </c>
      <c r="K1055" s="15">
        <v>0</v>
      </c>
      <c r="L1055" s="17">
        <v>0</v>
      </c>
      <c r="M1055" s="25">
        <f t="shared" si="66"/>
        <v>0</v>
      </c>
      <c r="N1055" s="15">
        <v>0</v>
      </c>
      <c r="O1055" s="17">
        <v>1</v>
      </c>
      <c r="P1055" s="44">
        <f t="shared" si="68"/>
        <v>-1</v>
      </c>
    </row>
    <row r="1056" spans="1:16" ht="14.1" customHeight="1">
      <c r="A1056" s="2">
        <v>491</v>
      </c>
      <c r="B1056" s="2" t="str">
        <f>VLOOKUP(A1056,Sheet2!$A$1:$B$114,2)</f>
        <v>Mooresville Co</v>
      </c>
      <c r="C1056" s="2">
        <v>10</v>
      </c>
      <c r="D1056" s="2" t="str">
        <f>VLOOKUP(C1056,Sheet1!$A$1:$B$18,2)</f>
        <v>Media Cordinators and Audio Visual</v>
      </c>
      <c r="E1056" s="15">
        <v>8</v>
      </c>
      <c r="F1056" s="17">
        <v>7</v>
      </c>
      <c r="G1056" s="25">
        <f t="shared" si="65"/>
        <v>1</v>
      </c>
      <c r="H1056" s="15">
        <v>0</v>
      </c>
      <c r="I1056" s="17">
        <v>0</v>
      </c>
      <c r="J1056" s="25">
        <f t="shared" si="67"/>
        <v>0</v>
      </c>
      <c r="K1056" s="15">
        <v>0</v>
      </c>
      <c r="L1056" s="17">
        <v>1</v>
      </c>
      <c r="M1056" s="25">
        <f t="shared" si="66"/>
        <v>-1</v>
      </c>
      <c r="N1056" s="15">
        <v>8</v>
      </c>
      <c r="O1056" s="17">
        <v>8</v>
      </c>
      <c r="P1056" s="44">
        <f t="shared" si="68"/>
        <v>0</v>
      </c>
    </row>
    <row r="1057" spans="1:16" ht="14.1" customHeight="1">
      <c r="A1057" s="2">
        <v>491</v>
      </c>
      <c r="B1057" s="2" t="str">
        <f>VLOOKUP(A1057,Sheet2!$A$1:$B$114,2)</f>
        <v>Mooresville Co</v>
      </c>
      <c r="C1057" s="2">
        <v>11</v>
      </c>
      <c r="D1057" s="2" t="str">
        <f>VLOOKUP(C1057,Sheet1!$A$1:$B$18,2)</f>
        <v>Consultants and Supervisors of Instructions</v>
      </c>
      <c r="E1057" s="15">
        <v>2</v>
      </c>
      <c r="F1057" s="17">
        <v>2</v>
      </c>
      <c r="G1057" s="25">
        <f t="shared" si="65"/>
        <v>0</v>
      </c>
      <c r="H1057" s="15">
        <v>0</v>
      </c>
      <c r="I1057" s="17">
        <v>0</v>
      </c>
      <c r="J1057" s="25">
        <f t="shared" si="67"/>
        <v>0</v>
      </c>
      <c r="K1057" s="15">
        <v>0</v>
      </c>
      <c r="L1057" s="17">
        <v>0</v>
      </c>
      <c r="M1057" s="25">
        <f t="shared" si="66"/>
        <v>0</v>
      </c>
      <c r="N1057" s="15">
        <v>2</v>
      </c>
      <c r="O1057" s="17">
        <v>2</v>
      </c>
      <c r="P1057" s="44">
        <f t="shared" si="68"/>
        <v>0</v>
      </c>
    </row>
    <row r="1058" spans="1:16" ht="14.1" customHeight="1">
      <c r="A1058" s="2">
        <v>491</v>
      </c>
      <c r="B1058" s="2" t="str">
        <f>VLOOKUP(A1058,Sheet2!$A$1:$B$114,2)</f>
        <v>Mooresville Co</v>
      </c>
      <c r="C1058" s="2">
        <v>12</v>
      </c>
      <c r="D1058" s="2" t="str">
        <f>VLOOKUP(C1058,Sheet1!$A$1:$B$18,2)</f>
        <v>Other Professional Staff</v>
      </c>
      <c r="E1058" s="15">
        <v>14</v>
      </c>
      <c r="F1058" s="17">
        <v>15</v>
      </c>
      <c r="G1058" s="25">
        <f t="shared" si="65"/>
        <v>-1</v>
      </c>
      <c r="H1058" s="15">
        <v>3</v>
      </c>
      <c r="I1058" s="17">
        <v>3</v>
      </c>
      <c r="J1058" s="25">
        <f t="shared" si="67"/>
        <v>0</v>
      </c>
      <c r="K1058" s="15">
        <v>5</v>
      </c>
      <c r="L1058" s="17">
        <v>6</v>
      </c>
      <c r="M1058" s="25">
        <f t="shared" si="66"/>
        <v>-1</v>
      </c>
      <c r="N1058" s="15">
        <v>22</v>
      </c>
      <c r="O1058" s="17">
        <v>24</v>
      </c>
      <c r="P1058" s="44">
        <f t="shared" si="68"/>
        <v>-2</v>
      </c>
    </row>
    <row r="1059" spans="1:16" ht="14.1" customHeight="1">
      <c r="A1059" s="2">
        <v>491</v>
      </c>
      <c r="B1059" s="2" t="str">
        <f>VLOOKUP(A1059,Sheet2!$A$1:$B$114,2)</f>
        <v>Mooresville Co</v>
      </c>
      <c r="C1059" s="2">
        <v>13</v>
      </c>
      <c r="D1059" s="2" t="str">
        <f>VLOOKUP(C1059,Sheet1!$A$1:$B$18,2)</f>
        <v>Teacher Assistants</v>
      </c>
      <c r="E1059" s="15">
        <v>82</v>
      </c>
      <c r="F1059" s="17">
        <v>78</v>
      </c>
      <c r="G1059" s="25">
        <f t="shared" si="65"/>
        <v>4</v>
      </c>
      <c r="H1059" s="15">
        <v>2</v>
      </c>
      <c r="I1059" s="17">
        <v>12</v>
      </c>
      <c r="J1059" s="25">
        <f t="shared" si="67"/>
        <v>-10</v>
      </c>
      <c r="K1059" s="15">
        <v>15</v>
      </c>
      <c r="L1059" s="17">
        <v>11</v>
      </c>
      <c r="M1059" s="25">
        <f t="shared" si="66"/>
        <v>4</v>
      </c>
      <c r="N1059" s="15">
        <v>99</v>
      </c>
      <c r="O1059" s="17">
        <v>101</v>
      </c>
      <c r="P1059" s="44">
        <f t="shared" si="68"/>
        <v>-2</v>
      </c>
    </row>
    <row r="1060" spans="1:16" ht="14.1" customHeight="1">
      <c r="A1060" s="2">
        <v>491</v>
      </c>
      <c r="B1060" s="2" t="str">
        <f>VLOOKUP(A1060,Sheet2!$A$1:$B$114,2)</f>
        <v>Mooresville Co</v>
      </c>
      <c r="C1060" s="2">
        <v>14</v>
      </c>
      <c r="D1060" s="2" t="str">
        <f>VLOOKUP(C1060,Sheet1!$A$1:$B$18,2)</f>
        <v>Technicians</v>
      </c>
      <c r="E1060" s="15">
        <v>0</v>
      </c>
      <c r="F1060" s="17">
        <v>0</v>
      </c>
      <c r="G1060" s="25">
        <f t="shared" si="65"/>
        <v>0</v>
      </c>
      <c r="H1060" s="15">
        <v>0</v>
      </c>
      <c r="I1060" s="17">
        <v>0</v>
      </c>
      <c r="J1060" s="25">
        <f t="shared" si="67"/>
        <v>0</v>
      </c>
      <c r="K1060" s="15">
        <v>6</v>
      </c>
      <c r="L1060" s="17">
        <v>6</v>
      </c>
      <c r="M1060" s="25">
        <f t="shared" si="66"/>
        <v>0</v>
      </c>
      <c r="N1060" s="15">
        <v>6</v>
      </c>
      <c r="O1060" s="17">
        <v>6</v>
      </c>
      <c r="P1060" s="44">
        <f t="shared" si="68"/>
        <v>0</v>
      </c>
    </row>
    <row r="1061" spans="1:16" ht="14.1" customHeight="1">
      <c r="A1061" s="2">
        <v>491</v>
      </c>
      <c r="B1061" s="2" t="str">
        <f>VLOOKUP(A1061,Sheet2!$A$1:$B$114,2)</f>
        <v>Mooresville Co</v>
      </c>
      <c r="C1061" s="2">
        <v>15</v>
      </c>
      <c r="D1061" s="2" t="str">
        <f>VLOOKUP(C1061,Sheet1!$A$1:$B$18,2)</f>
        <v>Clerks/Secretaries</v>
      </c>
      <c r="E1061" s="15">
        <v>6</v>
      </c>
      <c r="F1061" s="17">
        <v>6</v>
      </c>
      <c r="G1061" s="25">
        <f t="shared" si="65"/>
        <v>0</v>
      </c>
      <c r="H1061" s="15">
        <v>25</v>
      </c>
      <c r="I1061" s="17">
        <v>35</v>
      </c>
      <c r="J1061" s="25">
        <f t="shared" si="67"/>
        <v>-10</v>
      </c>
      <c r="K1061" s="15">
        <v>13</v>
      </c>
      <c r="L1061" s="17">
        <v>4</v>
      </c>
      <c r="M1061" s="25">
        <f t="shared" si="66"/>
        <v>9</v>
      </c>
      <c r="N1061" s="15">
        <v>44</v>
      </c>
      <c r="O1061" s="17">
        <v>45</v>
      </c>
      <c r="P1061" s="44">
        <f t="shared" si="68"/>
        <v>-1</v>
      </c>
    </row>
    <row r="1062" spans="1:16" ht="14.1" customHeight="1">
      <c r="A1062" s="2">
        <v>491</v>
      </c>
      <c r="B1062" s="2" t="str">
        <f>VLOOKUP(A1062,Sheet2!$A$1:$B$114,2)</f>
        <v>Mooresville Co</v>
      </c>
      <c r="C1062" s="2">
        <v>16</v>
      </c>
      <c r="D1062" s="2" t="str">
        <f>VLOOKUP(C1062,Sheet1!$A$1:$B$18,2)</f>
        <v>Service Workers</v>
      </c>
      <c r="E1062" s="15">
        <v>62</v>
      </c>
      <c r="F1062" s="17">
        <v>22</v>
      </c>
      <c r="G1062" s="25">
        <f t="shared" si="65"/>
        <v>40</v>
      </c>
      <c r="H1062" s="15">
        <v>0</v>
      </c>
      <c r="I1062" s="17">
        <v>3</v>
      </c>
      <c r="J1062" s="25">
        <f t="shared" si="67"/>
        <v>-3</v>
      </c>
      <c r="K1062" s="15">
        <v>29</v>
      </c>
      <c r="L1062" s="17">
        <v>69</v>
      </c>
      <c r="M1062" s="25">
        <f t="shared" si="66"/>
        <v>-40</v>
      </c>
      <c r="N1062" s="15">
        <v>91</v>
      </c>
      <c r="O1062" s="17">
        <v>94</v>
      </c>
      <c r="P1062" s="44">
        <f t="shared" si="68"/>
        <v>-3</v>
      </c>
    </row>
    <row r="1063" spans="1:16" ht="14.1" customHeight="1">
      <c r="A1063" s="2">
        <v>491</v>
      </c>
      <c r="B1063" s="2" t="str">
        <f>VLOOKUP(A1063,Sheet2!$A$1:$B$114,2)</f>
        <v>Mooresville Co</v>
      </c>
      <c r="C1063" s="2">
        <v>17</v>
      </c>
      <c r="D1063" s="2" t="str">
        <f>VLOOKUP(C1063,Sheet1!$A$1:$B$18,2)</f>
        <v>Skilled Crafts</v>
      </c>
      <c r="E1063" s="15">
        <v>0</v>
      </c>
      <c r="F1063" s="17">
        <v>0</v>
      </c>
      <c r="G1063" s="25">
        <f t="shared" si="65"/>
        <v>0</v>
      </c>
      <c r="H1063" s="15">
        <v>0</v>
      </c>
      <c r="I1063" s="17">
        <v>0</v>
      </c>
      <c r="J1063" s="25">
        <f t="shared" si="67"/>
        <v>0</v>
      </c>
      <c r="K1063" s="15">
        <v>3</v>
      </c>
      <c r="L1063" s="17">
        <v>3</v>
      </c>
      <c r="M1063" s="25">
        <f t="shared" si="66"/>
        <v>0</v>
      </c>
      <c r="N1063" s="15">
        <v>3</v>
      </c>
      <c r="O1063" s="17">
        <v>3</v>
      </c>
      <c r="P1063" s="44">
        <f t="shared" si="68"/>
        <v>0</v>
      </c>
    </row>
    <row r="1064" spans="1:16" ht="14.1" customHeight="1">
      <c r="A1064" s="2">
        <v>491</v>
      </c>
      <c r="B1064" s="2" t="str">
        <f>VLOOKUP(A1064,Sheet2!$A$1:$B$114,2)</f>
        <v>Mooresville Co</v>
      </c>
      <c r="C1064" s="2">
        <v>18</v>
      </c>
      <c r="D1064" s="2" t="str">
        <f>VLOOKUP(C1064,Sheet1!$A$1:$B$18,2)</f>
        <v>Laborers Unskilled</v>
      </c>
      <c r="E1064" s="15">
        <v>0</v>
      </c>
      <c r="F1064" s="17">
        <v>0</v>
      </c>
      <c r="G1064" s="25">
        <f t="shared" si="65"/>
        <v>0</v>
      </c>
      <c r="H1064" s="15">
        <v>0</v>
      </c>
      <c r="I1064" s="17">
        <v>0</v>
      </c>
      <c r="J1064" s="25">
        <f t="shared" si="67"/>
        <v>0</v>
      </c>
      <c r="K1064" s="15">
        <v>2</v>
      </c>
      <c r="L1064" s="17">
        <v>2</v>
      </c>
      <c r="M1064" s="25">
        <f t="shared" si="66"/>
        <v>0</v>
      </c>
      <c r="N1064" s="15">
        <v>2</v>
      </c>
      <c r="O1064" s="17">
        <v>2</v>
      </c>
      <c r="P1064" s="44">
        <f t="shared" si="68"/>
        <v>0</v>
      </c>
    </row>
    <row r="1065" spans="1:16" ht="14.1" customHeight="1">
      <c r="A1065" s="2">
        <v>500</v>
      </c>
      <c r="B1065" s="2" t="str">
        <f>VLOOKUP(A1065,Sheet2!$A$1:$B$114,2)</f>
        <v>Jackson Co</v>
      </c>
      <c r="C1065" s="2">
        <v>1</v>
      </c>
      <c r="D1065" s="2" t="str">
        <f>VLOOKUP(C1065,Sheet1!$A$1:$B$18,2)</f>
        <v>Officials, Administrators, Managers</v>
      </c>
      <c r="E1065" s="15">
        <v>7</v>
      </c>
      <c r="F1065" s="17">
        <v>9</v>
      </c>
      <c r="G1065" s="25">
        <f t="shared" si="65"/>
        <v>-2</v>
      </c>
      <c r="H1065" s="15">
        <v>3</v>
      </c>
      <c r="I1065" s="17">
        <v>3</v>
      </c>
      <c r="J1065" s="25">
        <f t="shared" si="67"/>
        <v>0</v>
      </c>
      <c r="K1065" s="15">
        <v>2</v>
      </c>
      <c r="L1065" s="17">
        <v>1</v>
      </c>
      <c r="M1065" s="25">
        <f t="shared" si="66"/>
        <v>1</v>
      </c>
      <c r="N1065" s="15">
        <v>12</v>
      </c>
      <c r="O1065" s="17">
        <v>13</v>
      </c>
      <c r="P1065" s="44">
        <f t="shared" si="68"/>
        <v>-1</v>
      </c>
    </row>
    <row r="1066" spans="1:16" ht="14.1" customHeight="1">
      <c r="A1066" s="2">
        <v>500</v>
      </c>
      <c r="B1066" s="2" t="str">
        <f>VLOOKUP(A1066,Sheet2!$A$1:$B$114,2)</f>
        <v>Jackson Co</v>
      </c>
      <c r="C1066" s="2">
        <v>2</v>
      </c>
      <c r="D1066" s="2" t="str">
        <f>VLOOKUP(C1066,Sheet1!$A$1:$B$18,2)</f>
        <v>Principals</v>
      </c>
      <c r="E1066" s="15">
        <v>8</v>
      </c>
      <c r="F1066" s="17">
        <v>8</v>
      </c>
      <c r="G1066" s="25">
        <f t="shared" si="65"/>
        <v>0</v>
      </c>
      <c r="H1066" s="15">
        <v>1</v>
      </c>
      <c r="I1066" s="17">
        <v>0</v>
      </c>
      <c r="J1066" s="25">
        <f t="shared" si="67"/>
        <v>1</v>
      </c>
      <c r="K1066" s="15">
        <v>0</v>
      </c>
      <c r="L1066" s="17">
        <v>1</v>
      </c>
      <c r="M1066" s="25">
        <f t="shared" si="66"/>
        <v>-1</v>
      </c>
      <c r="N1066" s="15">
        <v>9</v>
      </c>
      <c r="O1066" s="17">
        <v>9</v>
      </c>
      <c r="P1066" s="44">
        <f t="shared" si="68"/>
        <v>0</v>
      </c>
    </row>
    <row r="1067" spans="1:16" ht="14.1" customHeight="1">
      <c r="A1067" s="2">
        <v>500</v>
      </c>
      <c r="B1067" s="2" t="str">
        <f>VLOOKUP(A1067,Sheet2!$A$1:$B$114,2)</f>
        <v>Jackson Co</v>
      </c>
      <c r="C1067" s="2">
        <v>3</v>
      </c>
      <c r="D1067" s="2" t="str">
        <f>VLOOKUP(C1067,Sheet1!$A$1:$B$18,2)</f>
        <v>Assistant Principals, Teaching</v>
      </c>
      <c r="E1067" s="15">
        <v>4</v>
      </c>
      <c r="F1067" s="17">
        <v>0</v>
      </c>
      <c r="G1067" s="25">
        <f t="shared" si="65"/>
        <v>4</v>
      </c>
      <c r="H1067" s="15">
        <v>0</v>
      </c>
      <c r="I1067" s="17">
        <v>0</v>
      </c>
      <c r="J1067" s="25">
        <f t="shared" si="67"/>
        <v>0</v>
      </c>
      <c r="K1067" s="15">
        <v>3</v>
      </c>
      <c r="L1067" s="17">
        <v>0</v>
      </c>
      <c r="M1067" s="25">
        <f t="shared" si="66"/>
        <v>3</v>
      </c>
      <c r="N1067" s="15">
        <v>7</v>
      </c>
      <c r="O1067" s="17">
        <v>0</v>
      </c>
      <c r="P1067" s="44">
        <f t="shared" si="68"/>
        <v>7</v>
      </c>
    </row>
    <row r="1068" spans="1:16" ht="14.1" customHeight="1">
      <c r="A1068" s="2">
        <v>500</v>
      </c>
      <c r="B1068" s="2" t="str">
        <f>VLOOKUP(A1068,Sheet2!$A$1:$B$114,2)</f>
        <v>Jackson Co</v>
      </c>
      <c r="C1068" s="2">
        <v>4</v>
      </c>
      <c r="D1068" s="2" t="str">
        <f>VLOOKUP(C1068,Sheet1!$A$1:$B$18,2)</f>
        <v>Assistant Principals, Non-Teaching</v>
      </c>
      <c r="E1068" s="15">
        <v>0</v>
      </c>
      <c r="F1068" s="17">
        <v>4</v>
      </c>
      <c r="G1068" s="25">
        <f t="shared" si="65"/>
        <v>-4</v>
      </c>
      <c r="H1068" s="15">
        <v>0</v>
      </c>
      <c r="I1068" s="17">
        <v>0</v>
      </c>
      <c r="J1068" s="25">
        <f t="shared" si="67"/>
        <v>0</v>
      </c>
      <c r="K1068" s="15">
        <v>0</v>
      </c>
      <c r="L1068" s="17">
        <v>2</v>
      </c>
      <c r="M1068" s="25">
        <f t="shared" si="66"/>
        <v>-2</v>
      </c>
      <c r="N1068" s="15">
        <v>0</v>
      </c>
      <c r="O1068" s="17">
        <v>6</v>
      </c>
      <c r="P1068" s="44">
        <f t="shared" si="68"/>
        <v>-6</v>
      </c>
    </row>
    <row r="1069" spans="1:16" ht="14.1" customHeight="1">
      <c r="A1069" s="2">
        <v>500</v>
      </c>
      <c r="B1069" s="2" t="str">
        <f>VLOOKUP(A1069,Sheet2!$A$1:$B$114,2)</f>
        <v>Jackson Co</v>
      </c>
      <c r="C1069" s="2">
        <v>5</v>
      </c>
      <c r="D1069" s="2" t="str">
        <f>VLOOKUP(C1069,Sheet1!$A$1:$B$18,2)</f>
        <v>Elementry Teachers</v>
      </c>
      <c r="E1069" s="15">
        <v>133</v>
      </c>
      <c r="F1069" s="17">
        <v>114</v>
      </c>
      <c r="G1069" s="25">
        <f t="shared" si="65"/>
        <v>19</v>
      </c>
      <c r="H1069" s="15">
        <v>28</v>
      </c>
      <c r="I1069" s="17">
        <v>38</v>
      </c>
      <c r="J1069" s="25">
        <f t="shared" si="67"/>
        <v>-10</v>
      </c>
      <c r="K1069" s="15">
        <v>5</v>
      </c>
      <c r="L1069" s="17">
        <v>11</v>
      </c>
      <c r="M1069" s="25">
        <f t="shared" si="66"/>
        <v>-6</v>
      </c>
      <c r="N1069" s="15">
        <v>166</v>
      </c>
      <c r="O1069" s="17">
        <v>163</v>
      </c>
      <c r="P1069" s="44">
        <f t="shared" si="68"/>
        <v>3</v>
      </c>
    </row>
    <row r="1070" spans="1:16" ht="14.1" customHeight="1">
      <c r="A1070" s="2">
        <v>500</v>
      </c>
      <c r="B1070" s="2" t="str">
        <f>VLOOKUP(A1070,Sheet2!$A$1:$B$114,2)</f>
        <v>Jackson Co</v>
      </c>
      <c r="C1070" s="2">
        <v>6</v>
      </c>
      <c r="D1070" s="2" t="str">
        <f>VLOOKUP(C1070,Sheet1!$A$1:$B$18,2)</f>
        <v>Secondary Teachers</v>
      </c>
      <c r="E1070" s="15">
        <v>66</v>
      </c>
      <c r="F1070" s="17">
        <v>63</v>
      </c>
      <c r="G1070" s="25">
        <f t="shared" si="65"/>
        <v>3</v>
      </c>
      <c r="H1070" s="15">
        <v>11</v>
      </c>
      <c r="I1070" s="17">
        <v>12</v>
      </c>
      <c r="J1070" s="25">
        <f t="shared" si="67"/>
        <v>-1</v>
      </c>
      <c r="K1070" s="15">
        <v>0</v>
      </c>
      <c r="L1070" s="17">
        <v>2</v>
      </c>
      <c r="M1070" s="25">
        <f t="shared" si="66"/>
        <v>-2</v>
      </c>
      <c r="N1070" s="15">
        <v>77</v>
      </c>
      <c r="O1070" s="17">
        <v>77</v>
      </c>
      <c r="P1070" s="44">
        <f t="shared" si="68"/>
        <v>0</v>
      </c>
    </row>
    <row r="1071" spans="1:16" ht="14.1" customHeight="1">
      <c r="A1071" s="2">
        <v>500</v>
      </c>
      <c r="B1071" s="2" t="str">
        <f>VLOOKUP(A1071,Sheet2!$A$1:$B$114,2)</f>
        <v>Jackson Co</v>
      </c>
      <c r="C1071" s="2">
        <v>7</v>
      </c>
      <c r="D1071" s="2" t="str">
        <f>VLOOKUP(C1071,Sheet1!$A$1:$B$18,2)</f>
        <v>Other Teachers</v>
      </c>
      <c r="E1071" s="15">
        <v>1</v>
      </c>
      <c r="F1071" s="17">
        <v>2</v>
      </c>
      <c r="G1071" s="25">
        <f t="shared" si="65"/>
        <v>-1</v>
      </c>
      <c r="H1071" s="15">
        <v>1</v>
      </c>
      <c r="I1071" s="17">
        <v>0</v>
      </c>
      <c r="J1071" s="25">
        <f t="shared" si="67"/>
        <v>1</v>
      </c>
      <c r="K1071" s="15">
        <v>2</v>
      </c>
      <c r="L1071" s="17">
        <v>2</v>
      </c>
      <c r="M1071" s="25">
        <f t="shared" si="66"/>
        <v>0</v>
      </c>
      <c r="N1071" s="15">
        <v>4</v>
      </c>
      <c r="O1071" s="17">
        <v>4</v>
      </c>
      <c r="P1071" s="44">
        <f t="shared" si="68"/>
        <v>0</v>
      </c>
    </row>
    <row r="1072" spans="1:16" ht="14.1" customHeight="1">
      <c r="A1072" s="2">
        <v>500</v>
      </c>
      <c r="B1072" s="2" t="str">
        <f>VLOOKUP(A1072,Sheet2!$A$1:$B$114,2)</f>
        <v>Jackson Co</v>
      </c>
      <c r="C1072" s="2">
        <v>8</v>
      </c>
      <c r="D1072" s="2" t="str">
        <f>VLOOKUP(C1072,Sheet1!$A$1:$B$18,2)</f>
        <v>Guidence Personnel</v>
      </c>
      <c r="E1072" s="15">
        <v>8</v>
      </c>
      <c r="F1072" s="17">
        <v>9</v>
      </c>
      <c r="G1072" s="25">
        <f t="shared" si="65"/>
        <v>-1</v>
      </c>
      <c r="H1072" s="15">
        <v>0</v>
      </c>
      <c r="I1072" s="17">
        <v>0</v>
      </c>
      <c r="J1072" s="25">
        <f t="shared" si="67"/>
        <v>0</v>
      </c>
      <c r="K1072" s="15">
        <v>1</v>
      </c>
      <c r="L1072" s="17">
        <v>0</v>
      </c>
      <c r="M1072" s="25">
        <f t="shared" si="66"/>
        <v>1</v>
      </c>
      <c r="N1072" s="15">
        <v>9</v>
      </c>
      <c r="O1072" s="17">
        <v>9</v>
      </c>
      <c r="P1072" s="44">
        <f t="shared" si="68"/>
        <v>0</v>
      </c>
    </row>
    <row r="1073" spans="1:16" ht="14.1" customHeight="1">
      <c r="A1073" s="2">
        <v>500</v>
      </c>
      <c r="B1073" s="2" t="str">
        <f>VLOOKUP(A1073,Sheet2!$A$1:$B$114,2)</f>
        <v>Jackson Co</v>
      </c>
      <c r="C1073" s="2">
        <v>9</v>
      </c>
      <c r="D1073" s="2" t="str">
        <f>VLOOKUP(C1073,Sheet1!$A$1:$B$18,2)</f>
        <v>Psychology Personnel</v>
      </c>
      <c r="E1073" s="15">
        <v>1</v>
      </c>
      <c r="F1073" s="17">
        <v>0</v>
      </c>
      <c r="G1073" s="25">
        <f t="shared" si="65"/>
        <v>1</v>
      </c>
      <c r="H1073" s="15">
        <v>1</v>
      </c>
      <c r="I1073" s="17">
        <v>2</v>
      </c>
      <c r="J1073" s="25">
        <f t="shared" si="67"/>
        <v>-1</v>
      </c>
      <c r="K1073" s="15">
        <v>0</v>
      </c>
      <c r="L1073" s="17">
        <v>0</v>
      </c>
      <c r="M1073" s="25">
        <f t="shared" si="66"/>
        <v>0</v>
      </c>
      <c r="N1073" s="15">
        <v>2</v>
      </c>
      <c r="O1073" s="17">
        <v>2</v>
      </c>
      <c r="P1073" s="44">
        <f t="shared" si="68"/>
        <v>0</v>
      </c>
    </row>
    <row r="1074" spans="1:16" ht="14.1" customHeight="1">
      <c r="A1074" s="2">
        <v>500</v>
      </c>
      <c r="B1074" s="2" t="str">
        <f>VLOOKUP(A1074,Sheet2!$A$1:$B$114,2)</f>
        <v>Jackson Co</v>
      </c>
      <c r="C1074" s="2">
        <v>10</v>
      </c>
      <c r="D1074" s="2" t="str">
        <f>VLOOKUP(C1074,Sheet1!$A$1:$B$18,2)</f>
        <v>Media Cordinators and Audio Visual</v>
      </c>
      <c r="E1074" s="15">
        <v>4</v>
      </c>
      <c r="F1074" s="17">
        <v>5</v>
      </c>
      <c r="G1074" s="25">
        <f t="shared" si="65"/>
        <v>-1</v>
      </c>
      <c r="H1074" s="15">
        <v>0</v>
      </c>
      <c r="I1074" s="17">
        <v>0</v>
      </c>
      <c r="J1074" s="25">
        <f t="shared" si="67"/>
        <v>0</v>
      </c>
      <c r="K1074" s="15">
        <v>1</v>
      </c>
      <c r="L1074" s="17">
        <v>0</v>
      </c>
      <c r="M1074" s="25">
        <f t="shared" si="66"/>
        <v>1</v>
      </c>
      <c r="N1074" s="15">
        <v>5</v>
      </c>
      <c r="O1074" s="17">
        <v>5</v>
      </c>
      <c r="P1074" s="44">
        <f t="shared" si="68"/>
        <v>0</v>
      </c>
    </row>
    <row r="1075" spans="1:16" ht="14.1" customHeight="1">
      <c r="A1075" s="2">
        <v>500</v>
      </c>
      <c r="B1075" s="2" t="str">
        <f>VLOOKUP(A1075,Sheet2!$A$1:$B$114,2)</f>
        <v>Jackson Co</v>
      </c>
      <c r="C1075" s="2">
        <v>11</v>
      </c>
      <c r="D1075" s="2" t="str">
        <f>VLOOKUP(C1075,Sheet1!$A$1:$B$18,2)</f>
        <v>Consultants and Supervisors of Instructions</v>
      </c>
      <c r="E1075" s="15">
        <v>0</v>
      </c>
      <c r="F1075" s="17">
        <v>0</v>
      </c>
      <c r="G1075" s="25">
        <f t="shared" si="65"/>
        <v>0</v>
      </c>
      <c r="H1075" s="15">
        <v>2</v>
      </c>
      <c r="I1075" s="17">
        <v>1</v>
      </c>
      <c r="J1075" s="25">
        <f t="shared" si="67"/>
        <v>1</v>
      </c>
      <c r="K1075" s="15">
        <v>2</v>
      </c>
      <c r="L1075" s="17">
        <v>2</v>
      </c>
      <c r="M1075" s="25">
        <f t="shared" si="66"/>
        <v>0</v>
      </c>
      <c r="N1075" s="15">
        <v>4</v>
      </c>
      <c r="O1075" s="17">
        <v>3</v>
      </c>
      <c r="P1075" s="44">
        <f t="shared" si="68"/>
        <v>1</v>
      </c>
    </row>
    <row r="1076" spans="1:16" ht="14.1" customHeight="1">
      <c r="A1076" s="2">
        <v>500</v>
      </c>
      <c r="B1076" s="2" t="str">
        <f>VLOOKUP(A1076,Sheet2!$A$1:$B$114,2)</f>
        <v>Jackson Co</v>
      </c>
      <c r="C1076" s="2">
        <v>12</v>
      </c>
      <c r="D1076" s="2" t="str">
        <f>VLOOKUP(C1076,Sheet1!$A$1:$B$18,2)</f>
        <v>Other Professional Staff</v>
      </c>
      <c r="E1076" s="15">
        <v>16</v>
      </c>
      <c r="F1076" s="17">
        <v>15</v>
      </c>
      <c r="G1076" s="25">
        <f t="shared" si="65"/>
        <v>1</v>
      </c>
      <c r="H1076" s="15">
        <v>1</v>
      </c>
      <c r="I1076" s="17">
        <v>4</v>
      </c>
      <c r="J1076" s="25">
        <f t="shared" si="67"/>
        <v>-3</v>
      </c>
      <c r="K1076" s="15">
        <v>4</v>
      </c>
      <c r="L1076" s="17">
        <v>2</v>
      </c>
      <c r="M1076" s="25">
        <f t="shared" si="66"/>
        <v>2</v>
      </c>
      <c r="N1076" s="15">
        <v>21</v>
      </c>
      <c r="O1076" s="17">
        <v>21</v>
      </c>
      <c r="P1076" s="44">
        <f t="shared" si="68"/>
        <v>0</v>
      </c>
    </row>
    <row r="1077" spans="1:16" ht="14.1" customHeight="1">
      <c r="A1077" s="2">
        <v>500</v>
      </c>
      <c r="B1077" s="2" t="str">
        <f>VLOOKUP(A1077,Sheet2!$A$1:$B$114,2)</f>
        <v>Jackson Co</v>
      </c>
      <c r="C1077" s="2">
        <v>13</v>
      </c>
      <c r="D1077" s="2" t="str">
        <f>VLOOKUP(C1077,Sheet1!$A$1:$B$18,2)</f>
        <v>Teacher Assistants</v>
      </c>
      <c r="E1077" s="15">
        <v>53</v>
      </c>
      <c r="F1077" s="17">
        <v>58</v>
      </c>
      <c r="G1077" s="25">
        <f t="shared" si="65"/>
        <v>-5</v>
      </c>
      <c r="H1077" s="15">
        <v>16</v>
      </c>
      <c r="I1077" s="17">
        <v>11</v>
      </c>
      <c r="J1077" s="25">
        <f t="shared" si="67"/>
        <v>5</v>
      </c>
      <c r="K1077" s="15">
        <v>2</v>
      </c>
      <c r="L1077" s="17">
        <v>3</v>
      </c>
      <c r="M1077" s="25">
        <f t="shared" si="66"/>
        <v>-1</v>
      </c>
      <c r="N1077" s="15">
        <v>71</v>
      </c>
      <c r="O1077" s="17">
        <v>72</v>
      </c>
      <c r="P1077" s="44">
        <f t="shared" si="68"/>
        <v>-1</v>
      </c>
    </row>
    <row r="1078" spans="1:16" ht="14.1" customHeight="1">
      <c r="A1078" s="2">
        <v>500</v>
      </c>
      <c r="B1078" s="2" t="str">
        <f>VLOOKUP(A1078,Sheet2!$A$1:$B$114,2)</f>
        <v>Jackson Co</v>
      </c>
      <c r="C1078" s="2">
        <v>14</v>
      </c>
      <c r="D1078" s="2" t="str">
        <f>VLOOKUP(C1078,Sheet1!$A$1:$B$18,2)</f>
        <v>Technicians</v>
      </c>
      <c r="E1078" s="15">
        <v>0</v>
      </c>
      <c r="F1078" s="17">
        <v>0</v>
      </c>
      <c r="G1078" s="25">
        <f t="shared" si="65"/>
        <v>0</v>
      </c>
      <c r="H1078" s="15">
        <v>0</v>
      </c>
      <c r="I1078" s="17">
        <v>1</v>
      </c>
      <c r="J1078" s="25">
        <f t="shared" si="67"/>
        <v>-1</v>
      </c>
      <c r="K1078" s="15">
        <v>2</v>
      </c>
      <c r="L1078" s="17">
        <v>1</v>
      </c>
      <c r="M1078" s="25">
        <f t="shared" si="66"/>
        <v>1</v>
      </c>
      <c r="N1078" s="15">
        <v>2</v>
      </c>
      <c r="O1078" s="17">
        <v>2</v>
      </c>
      <c r="P1078" s="44">
        <f t="shared" si="68"/>
        <v>0</v>
      </c>
    </row>
    <row r="1079" spans="1:16" ht="14.1" customHeight="1">
      <c r="A1079" s="2">
        <v>500</v>
      </c>
      <c r="B1079" s="2" t="str">
        <f>VLOOKUP(A1079,Sheet2!$A$1:$B$114,2)</f>
        <v>Jackson Co</v>
      </c>
      <c r="C1079" s="2">
        <v>15</v>
      </c>
      <c r="D1079" s="2" t="str">
        <f>VLOOKUP(C1079,Sheet1!$A$1:$B$18,2)</f>
        <v>Clerks/Secretaries</v>
      </c>
      <c r="E1079" s="15">
        <v>7</v>
      </c>
      <c r="F1079" s="17">
        <v>18</v>
      </c>
      <c r="G1079" s="25">
        <f t="shared" si="65"/>
        <v>-11</v>
      </c>
      <c r="H1079" s="15">
        <v>1</v>
      </c>
      <c r="I1079" s="17">
        <v>2</v>
      </c>
      <c r="J1079" s="25">
        <f t="shared" si="67"/>
        <v>-1</v>
      </c>
      <c r="K1079" s="15">
        <v>25</v>
      </c>
      <c r="L1079" s="17">
        <v>13</v>
      </c>
      <c r="M1079" s="25">
        <f t="shared" si="66"/>
        <v>12</v>
      </c>
      <c r="N1079" s="15">
        <v>33</v>
      </c>
      <c r="O1079" s="17">
        <v>33</v>
      </c>
      <c r="P1079" s="44">
        <f t="shared" si="68"/>
        <v>0</v>
      </c>
    </row>
    <row r="1080" spans="1:16" ht="14.1" customHeight="1">
      <c r="A1080" s="2">
        <v>500</v>
      </c>
      <c r="B1080" s="2" t="str">
        <f>VLOOKUP(A1080,Sheet2!$A$1:$B$114,2)</f>
        <v>Jackson Co</v>
      </c>
      <c r="C1080" s="2">
        <v>16</v>
      </c>
      <c r="D1080" s="2" t="str">
        <f>VLOOKUP(C1080,Sheet1!$A$1:$B$18,2)</f>
        <v>Service Workers</v>
      </c>
      <c r="E1080" s="15">
        <v>34</v>
      </c>
      <c r="F1080" s="17">
        <v>31</v>
      </c>
      <c r="G1080" s="25">
        <f t="shared" si="65"/>
        <v>3</v>
      </c>
      <c r="H1080" s="15">
        <v>0</v>
      </c>
      <c r="I1080" s="17">
        <v>1</v>
      </c>
      <c r="J1080" s="25">
        <f t="shared" si="67"/>
        <v>-1</v>
      </c>
      <c r="K1080" s="15">
        <v>32</v>
      </c>
      <c r="L1080" s="17">
        <v>29</v>
      </c>
      <c r="M1080" s="25">
        <f t="shared" si="66"/>
        <v>3</v>
      </c>
      <c r="N1080" s="15">
        <v>66</v>
      </c>
      <c r="O1080" s="17">
        <v>61</v>
      </c>
      <c r="P1080" s="44">
        <f t="shared" si="68"/>
        <v>5</v>
      </c>
    </row>
    <row r="1081" spans="1:16" ht="17.100000000000001" customHeight="1">
      <c r="A1081" s="2">
        <v>500</v>
      </c>
      <c r="B1081" s="2" t="str">
        <f>VLOOKUP(A1081,Sheet2!$A$1:$B$114,2)</f>
        <v>Jackson Co</v>
      </c>
      <c r="C1081" s="2">
        <v>17</v>
      </c>
      <c r="D1081" s="2" t="str">
        <f>VLOOKUP(C1081,Sheet1!$A$1:$B$18,2)</f>
        <v>Skilled Crafts</v>
      </c>
      <c r="E1081" s="15">
        <v>4</v>
      </c>
      <c r="F1081" s="17">
        <v>3</v>
      </c>
      <c r="G1081" s="25">
        <f t="shared" si="65"/>
        <v>1</v>
      </c>
      <c r="H1081" s="15">
        <v>0</v>
      </c>
      <c r="I1081" s="17">
        <v>0</v>
      </c>
      <c r="J1081" s="25">
        <f t="shared" si="67"/>
        <v>0</v>
      </c>
      <c r="K1081" s="15">
        <v>7</v>
      </c>
      <c r="L1081" s="17">
        <v>7</v>
      </c>
      <c r="M1081" s="25">
        <f t="shared" si="66"/>
        <v>0</v>
      </c>
      <c r="N1081" s="15">
        <v>11</v>
      </c>
      <c r="O1081" s="17">
        <v>10</v>
      </c>
      <c r="P1081" s="44">
        <f t="shared" si="68"/>
        <v>1</v>
      </c>
    </row>
    <row r="1082" spans="1:16" ht="17.100000000000001" customHeight="1">
      <c r="A1082" s="2">
        <v>500</v>
      </c>
      <c r="B1082" s="2" t="str">
        <f>VLOOKUP(A1082,Sheet2!$A$1:$B$114,2)</f>
        <v>Jackson Co</v>
      </c>
      <c r="C1082" s="2">
        <v>18</v>
      </c>
      <c r="D1082" s="2" t="str">
        <f>VLOOKUP(C1082,Sheet1!$A$1:$B$18,2)</f>
        <v>Laborers Unskilled</v>
      </c>
      <c r="E1082" s="15">
        <v>0</v>
      </c>
      <c r="F1082" s="17">
        <v>0</v>
      </c>
      <c r="G1082" s="25">
        <f t="shared" si="65"/>
        <v>0</v>
      </c>
      <c r="H1082" s="15">
        <v>0</v>
      </c>
      <c r="I1082" s="17">
        <v>0</v>
      </c>
      <c r="J1082" s="25">
        <f t="shared" si="67"/>
        <v>0</v>
      </c>
      <c r="K1082" s="15">
        <v>0</v>
      </c>
      <c r="L1082" s="17">
        <v>0</v>
      </c>
      <c r="M1082" s="25">
        <f t="shared" si="66"/>
        <v>0</v>
      </c>
      <c r="N1082" s="15">
        <v>0</v>
      </c>
      <c r="O1082" s="17">
        <v>0</v>
      </c>
      <c r="P1082" s="44">
        <f t="shared" si="68"/>
        <v>0</v>
      </c>
    </row>
    <row r="1083" spans="1:16" ht="14.1" customHeight="1">
      <c r="A1083" s="2">
        <v>510</v>
      </c>
      <c r="B1083" s="2" t="str">
        <f>VLOOKUP(A1083,Sheet2!$A$1:$B$114,2)</f>
        <v>Johnston Co</v>
      </c>
      <c r="C1083" s="2">
        <v>1</v>
      </c>
      <c r="D1083" s="2" t="str">
        <f>VLOOKUP(C1083,Sheet1!$A$1:$B$18,2)</f>
        <v>Officials, Administrators, Managers</v>
      </c>
      <c r="E1083" s="15">
        <v>6</v>
      </c>
      <c r="F1083" s="17">
        <v>6</v>
      </c>
      <c r="G1083" s="25">
        <f t="shared" si="65"/>
        <v>0</v>
      </c>
      <c r="H1083" s="15">
        <v>0</v>
      </c>
      <c r="I1083" s="17">
        <v>0</v>
      </c>
      <c r="J1083" s="25">
        <f t="shared" si="67"/>
        <v>0</v>
      </c>
      <c r="K1083" s="15">
        <v>1</v>
      </c>
      <c r="L1083" s="17">
        <v>1</v>
      </c>
      <c r="M1083" s="25">
        <f t="shared" si="66"/>
        <v>0</v>
      </c>
      <c r="N1083" s="15">
        <v>7</v>
      </c>
      <c r="O1083" s="17">
        <v>7</v>
      </c>
      <c r="P1083" s="44">
        <f t="shared" si="68"/>
        <v>0</v>
      </c>
    </row>
    <row r="1084" spans="1:16" ht="14.1" customHeight="1">
      <c r="A1084" s="2">
        <v>510</v>
      </c>
      <c r="B1084" s="2" t="str">
        <f>VLOOKUP(A1084,Sheet2!$A$1:$B$114,2)</f>
        <v>Johnston Co</v>
      </c>
      <c r="C1084" s="2">
        <v>2</v>
      </c>
      <c r="D1084" s="2" t="str">
        <f>VLOOKUP(C1084,Sheet1!$A$1:$B$18,2)</f>
        <v>Principals</v>
      </c>
      <c r="E1084" s="15">
        <v>44</v>
      </c>
      <c r="F1084" s="17">
        <v>6</v>
      </c>
      <c r="G1084" s="25">
        <f t="shared" si="65"/>
        <v>38</v>
      </c>
      <c r="H1084" s="15">
        <v>0</v>
      </c>
      <c r="I1084" s="17">
        <v>0</v>
      </c>
      <c r="J1084" s="25">
        <f t="shared" si="67"/>
        <v>0</v>
      </c>
      <c r="K1084" s="15">
        <v>0</v>
      </c>
      <c r="L1084" s="17">
        <v>38</v>
      </c>
      <c r="M1084" s="25">
        <f t="shared" si="66"/>
        <v>-38</v>
      </c>
      <c r="N1084" s="15">
        <v>44</v>
      </c>
      <c r="O1084" s="17">
        <v>44</v>
      </c>
      <c r="P1084" s="44">
        <f t="shared" si="68"/>
        <v>0</v>
      </c>
    </row>
    <row r="1085" spans="1:16" ht="14.1" customHeight="1">
      <c r="A1085" s="2">
        <v>510</v>
      </c>
      <c r="B1085" s="2" t="str">
        <f>VLOOKUP(A1085,Sheet2!$A$1:$B$114,2)</f>
        <v>Johnston Co</v>
      </c>
      <c r="C1085" s="2">
        <v>3</v>
      </c>
      <c r="D1085" s="2" t="str">
        <f>VLOOKUP(C1085,Sheet1!$A$1:$B$18,2)</f>
        <v>Assistant Principals, Teaching</v>
      </c>
      <c r="E1085" s="15">
        <v>0</v>
      </c>
      <c r="F1085" s="17">
        <v>0</v>
      </c>
      <c r="G1085" s="25">
        <f t="shared" si="65"/>
        <v>0</v>
      </c>
      <c r="H1085" s="15">
        <v>0</v>
      </c>
      <c r="I1085" s="17">
        <v>0</v>
      </c>
      <c r="J1085" s="25">
        <f t="shared" si="67"/>
        <v>0</v>
      </c>
      <c r="K1085" s="15">
        <v>0</v>
      </c>
      <c r="L1085" s="17">
        <v>0</v>
      </c>
      <c r="M1085" s="25">
        <f t="shared" si="66"/>
        <v>0</v>
      </c>
      <c r="N1085" s="15">
        <v>0</v>
      </c>
      <c r="O1085" s="17">
        <v>0</v>
      </c>
      <c r="P1085" s="44">
        <f t="shared" si="68"/>
        <v>0</v>
      </c>
    </row>
    <row r="1086" spans="1:16" ht="14.1" customHeight="1">
      <c r="A1086" s="2">
        <v>510</v>
      </c>
      <c r="B1086" s="2" t="str">
        <f>VLOOKUP(A1086,Sheet2!$A$1:$B$114,2)</f>
        <v>Johnston Co</v>
      </c>
      <c r="C1086" s="2">
        <v>4</v>
      </c>
      <c r="D1086" s="2" t="str">
        <f>VLOOKUP(C1086,Sheet1!$A$1:$B$18,2)</f>
        <v>Assistant Principals, Non-Teaching</v>
      </c>
      <c r="E1086" s="15">
        <v>34</v>
      </c>
      <c r="F1086" s="17">
        <v>12</v>
      </c>
      <c r="G1086" s="25">
        <f t="shared" si="65"/>
        <v>22</v>
      </c>
      <c r="H1086" s="15">
        <v>28</v>
      </c>
      <c r="I1086" s="17">
        <v>0</v>
      </c>
      <c r="J1086" s="25">
        <f t="shared" si="67"/>
        <v>28</v>
      </c>
      <c r="K1086" s="15">
        <v>2</v>
      </c>
      <c r="L1086" s="17">
        <v>55</v>
      </c>
      <c r="M1086" s="25">
        <f t="shared" si="66"/>
        <v>-53</v>
      </c>
      <c r="N1086" s="15">
        <v>64</v>
      </c>
      <c r="O1086" s="17">
        <v>67</v>
      </c>
      <c r="P1086" s="44">
        <f t="shared" si="68"/>
        <v>-3</v>
      </c>
    </row>
    <row r="1087" spans="1:16" ht="14.1" customHeight="1">
      <c r="A1087" s="2">
        <v>510</v>
      </c>
      <c r="B1087" s="2" t="str">
        <f>VLOOKUP(A1087,Sheet2!$A$1:$B$114,2)</f>
        <v>Johnston Co</v>
      </c>
      <c r="C1087" s="2">
        <v>5</v>
      </c>
      <c r="D1087" s="2" t="str">
        <f>VLOOKUP(C1087,Sheet1!$A$1:$B$18,2)</f>
        <v>Elementry Teachers</v>
      </c>
      <c r="E1087" s="15">
        <v>1329</v>
      </c>
      <c r="F1087" s="17">
        <v>1400</v>
      </c>
      <c r="G1087" s="25">
        <f t="shared" ref="G1087:G1150" si="69">E1087-F1087</f>
        <v>-71</v>
      </c>
      <c r="H1087" s="15">
        <v>147</v>
      </c>
      <c r="I1087" s="17">
        <v>135</v>
      </c>
      <c r="J1087" s="25">
        <f t="shared" si="67"/>
        <v>12</v>
      </c>
      <c r="K1087" s="15">
        <v>23</v>
      </c>
      <c r="L1087" s="17">
        <v>8</v>
      </c>
      <c r="M1087" s="25">
        <f t="shared" si="66"/>
        <v>15</v>
      </c>
      <c r="N1087" s="15">
        <v>1499</v>
      </c>
      <c r="O1087" s="17">
        <v>1543</v>
      </c>
      <c r="P1087" s="44">
        <f t="shared" si="68"/>
        <v>-44</v>
      </c>
    </row>
    <row r="1088" spans="1:16" ht="14.1" customHeight="1">
      <c r="A1088" s="2">
        <v>510</v>
      </c>
      <c r="B1088" s="2" t="str">
        <f>VLOOKUP(A1088,Sheet2!$A$1:$B$114,2)</f>
        <v>Johnston Co</v>
      </c>
      <c r="C1088" s="2">
        <v>6</v>
      </c>
      <c r="D1088" s="2" t="str">
        <f>VLOOKUP(C1088,Sheet1!$A$1:$B$18,2)</f>
        <v>Secondary Teachers</v>
      </c>
      <c r="E1088" s="15">
        <v>585</v>
      </c>
      <c r="F1088" s="17">
        <v>593</v>
      </c>
      <c r="G1088" s="25">
        <f t="shared" si="69"/>
        <v>-8</v>
      </c>
      <c r="H1088" s="15">
        <v>62</v>
      </c>
      <c r="I1088" s="17">
        <v>15</v>
      </c>
      <c r="J1088" s="25">
        <f t="shared" si="67"/>
        <v>47</v>
      </c>
      <c r="K1088" s="15">
        <v>9</v>
      </c>
      <c r="L1088" s="17">
        <v>12</v>
      </c>
      <c r="M1088" s="25">
        <f t="shared" si="66"/>
        <v>-3</v>
      </c>
      <c r="N1088" s="15">
        <v>656</v>
      </c>
      <c r="O1088" s="17">
        <v>620</v>
      </c>
      <c r="P1088" s="44">
        <f t="shared" si="68"/>
        <v>36</v>
      </c>
    </row>
    <row r="1089" spans="1:16" ht="14.1" customHeight="1">
      <c r="A1089" s="2">
        <v>510</v>
      </c>
      <c r="B1089" s="2" t="str">
        <f>VLOOKUP(A1089,Sheet2!$A$1:$B$114,2)</f>
        <v>Johnston Co</v>
      </c>
      <c r="C1089" s="2">
        <v>7</v>
      </c>
      <c r="D1089" s="2" t="str">
        <f>VLOOKUP(C1089,Sheet1!$A$1:$B$18,2)</f>
        <v>Other Teachers</v>
      </c>
      <c r="E1089" s="15">
        <v>0</v>
      </c>
      <c r="F1089" s="17">
        <v>0</v>
      </c>
      <c r="G1089" s="25">
        <f t="shared" si="69"/>
        <v>0</v>
      </c>
      <c r="H1089" s="15">
        <v>0</v>
      </c>
      <c r="I1089" s="17">
        <v>0</v>
      </c>
      <c r="J1089" s="25">
        <f t="shared" si="67"/>
        <v>0</v>
      </c>
      <c r="K1089" s="15">
        <v>0</v>
      </c>
      <c r="L1089" s="17">
        <v>0</v>
      </c>
      <c r="M1089" s="25">
        <f t="shared" si="66"/>
        <v>0</v>
      </c>
      <c r="N1089" s="15">
        <v>0</v>
      </c>
      <c r="O1089" s="17">
        <v>0</v>
      </c>
      <c r="P1089" s="44">
        <f t="shared" si="68"/>
        <v>0</v>
      </c>
    </row>
    <row r="1090" spans="1:16" ht="14.1" customHeight="1">
      <c r="A1090" s="2">
        <v>510</v>
      </c>
      <c r="B1090" s="2" t="str">
        <f>VLOOKUP(A1090,Sheet2!$A$1:$B$114,2)</f>
        <v>Johnston Co</v>
      </c>
      <c r="C1090" s="2">
        <v>8</v>
      </c>
      <c r="D1090" s="2" t="str">
        <f>VLOOKUP(C1090,Sheet1!$A$1:$B$18,2)</f>
        <v>Guidence Personnel</v>
      </c>
      <c r="E1090" s="15">
        <v>69</v>
      </c>
      <c r="F1090" s="17">
        <v>64</v>
      </c>
      <c r="G1090" s="25">
        <f t="shared" si="69"/>
        <v>5</v>
      </c>
      <c r="H1090" s="15">
        <v>0</v>
      </c>
      <c r="I1090" s="17">
        <v>0</v>
      </c>
      <c r="J1090" s="25">
        <f t="shared" si="67"/>
        <v>0</v>
      </c>
      <c r="K1090" s="15">
        <v>0</v>
      </c>
      <c r="L1090" s="17">
        <v>0</v>
      </c>
      <c r="M1090" s="25">
        <f t="shared" si="66"/>
        <v>0</v>
      </c>
      <c r="N1090" s="15">
        <v>69</v>
      </c>
      <c r="O1090" s="17">
        <v>64</v>
      </c>
      <c r="P1090" s="44">
        <f t="shared" si="68"/>
        <v>5</v>
      </c>
    </row>
    <row r="1091" spans="1:16" ht="14.1" customHeight="1">
      <c r="A1091" s="2">
        <v>510</v>
      </c>
      <c r="B1091" s="2" t="str">
        <f>VLOOKUP(A1091,Sheet2!$A$1:$B$114,2)</f>
        <v>Johnston Co</v>
      </c>
      <c r="C1091" s="2">
        <v>9</v>
      </c>
      <c r="D1091" s="2" t="str">
        <f>VLOOKUP(C1091,Sheet1!$A$1:$B$18,2)</f>
        <v>Psychology Personnel</v>
      </c>
      <c r="E1091" s="15">
        <v>18</v>
      </c>
      <c r="F1091" s="17">
        <v>19</v>
      </c>
      <c r="G1091" s="25">
        <f t="shared" si="69"/>
        <v>-1</v>
      </c>
      <c r="H1091" s="15">
        <v>1</v>
      </c>
      <c r="I1091" s="17">
        <v>0</v>
      </c>
      <c r="J1091" s="25">
        <f t="shared" si="67"/>
        <v>1</v>
      </c>
      <c r="K1091" s="15">
        <v>0</v>
      </c>
      <c r="L1091" s="17">
        <v>0</v>
      </c>
      <c r="M1091" s="25">
        <f t="shared" ref="M1091:M1154" si="70">K1091-L1091</f>
        <v>0</v>
      </c>
      <c r="N1091" s="15">
        <v>19</v>
      </c>
      <c r="O1091" s="17">
        <v>19</v>
      </c>
      <c r="P1091" s="44">
        <f t="shared" si="68"/>
        <v>0</v>
      </c>
    </row>
    <row r="1092" spans="1:16" ht="14.1" customHeight="1">
      <c r="A1092" s="2">
        <v>510</v>
      </c>
      <c r="B1092" s="2" t="str">
        <f>VLOOKUP(A1092,Sheet2!$A$1:$B$114,2)</f>
        <v>Johnston Co</v>
      </c>
      <c r="C1092" s="2">
        <v>10</v>
      </c>
      <c r="D1092" s="2" t="str">
        <f>VLOOKUP(C1092,Sheet1!$A$1:$B$18,2)</f>
        <v>Media Cordinators and Audio Visual</v>
      </c>
      <c r="E1092" s="15">
        <v>45</v>
      </c>
      <c r="F1092" s="17">
        <v>44</v>
      </c>
      <c r="G1092" s="25">
        <f t="shared" si="69"/>
        <v>1</v>
      </c>
      <c r="H1092" s="15">
        <v>0</v>
      </c>
      <c r="I1092" s="17">
        <v>0</v>
      </c>
      <c r="J1092" s="25">
        <f t="shared" ref="J1092:J1155" si="71">H1092-I1092</f>
        <v>0</v>
      </c>
      <c r="K1092" s="15">
        <v>0</v>
      </c>
      <c r="L1092" s="17">
        <v>0</v>
      </c>
      <c r="M1092" s="25">
        <f t="shared" si="70"/>
        <v>0</v>
      </c>
      <c r="N1092" s="15">
        <v>45</v>
      </c>
      <c r="O1092" s="17">
        <v>44</v>
      </c>
      <c r="P1092" s="44">
        <f t="shared" ref="P1092:P1155" si="72">N1092-O1092</f>
        <v>1</v>
      </c>
    </row>
    <row r="1093" spans="1:16" ht="14.1" customHeight="1">
      <c r="A1093" s="2">
        <v>510</v>
      </c>
      <c r="B1093" s="2" t="str">
        <f>VLOOKUP(A1093,Sheet2!$A$1:$B$114,2)</f>
        <v>Johnston Co</v>
      </c>
      <c r="C1093" s="2">
        <v>11</v>
      </c>
      <c r="D1093" s="2" t="str">
        <f>VLOOKUP(C1093,Sheet1!$A$1:$B$18,2)</f>
        <v>Consultants and Supervisors of Instructions</v>
      </c>
      <c r="E1093" s="15">
        <v>4</v>
      </c>
      <c r="F1093" s="17">
        <v>5</v>
      </c>
      <c r="G1093" s="25">
        <f t="shared" si="69"/>
        <v>-1</v>
      </c>
      <c r="H1093" s="15">
        <v>1</v>
      </c>
      <c r="I1093" s="17">
        <v>3</v>
      </c>
      <c r="J1093" s="25">
        <f t="shared" si="71"/>
        <v>-2</v>
      </c>
      <c r="K1093" s="15">
        <v>18</v>
      </c>
      <c r="L1093" s="17">
        <v>13</v>
      </c>
      <c r="M1093" s="25">
        <f t="shared" si="70"/>
        <v>5</v>
      </c>
      <c r="N1093" s="15">
        <v>23</v>
      </c>
      <c r="O1093" s="17">
        <v>21</v>
      </c>
      <c r="P1093" s="44">
        <f t="shared" si="72"/>
        <v>2</v>
      </c>
    </row>
    <row r="1094" spans="1:16" ht="14.1" customHeight="1">
      <c r="A1094" s="2">
        <v>510</v>
      </c>
      <c r="B1094" s="2" t="str">
        <f>VLOOKUP(A1094,Sheet2!$A$1:$B$114,2)</f>
        <v>Johnston Co</v>
      </c>
      <c r="C1094" s="2">
        <v>12</v>
      </c>
      <c r="D1094" s="2" t="str">
        <f>VLOOKUP(C1094,Sheet1!$A$1:$B$18,2)</f>
        <v>Other Professional Staff</v>
      </c>
      <c r="E1094" s="15">
        <v>81</v>
      </c>
      <c r="F1094" s="17">
        <v>80</v>
      </c>
      <c r="G1094" s="25">
        <f t="shared" si="69"/>
        <v>1</v>
      </c>
      <c r="H1094" s="15">
        <v>8</v>
      </c>
      <c r="I1094" s="17">
        <v>23</v>
      </c>
      <c r="J1094" s="25">
        <f t="shared" si="71"/>
        <v>-15</v>
      </c>
      <c r="K1094" s="15">
        <v>10</v>
      </c>
      <c r="L1094" s="17">
        <v>12</v>
      </c>
      <c r="M1094" s="25">
        <f t="shared" si="70"/>
        <v>-2</v>
      </c>
      <c r="N1094" s="15">
        <v>99</v>
      </c>
      <c r="O1094" s="17">
        <v>115</v>
      </c>
      <c r="P1094" s="44">
        <f t="shared" si="72"/>
        <v>-16</v>
      </c>
    </row>
    <row r="1095" spans="1:16" ht="14.1" customHeight="1">
      <c r="A1095" s="2">
        <v>510</v>
      </c>
      <c r="B1095" s="2" t="str">
        <f>VLOOKUP(A1095,Sheet2!$A$1:$B$114,2)</f>
        <v>Johnston Co</v>
      </c>
      <c r="C1095" s="2">
        <v>13</v>
      </c>
      <c r="D1095" s="2" t="str">
        <f>VLOOKUP(C1095,Sheet1!$A$1:$B$18,2)</f>
        <v>Teacher Assistants</v>
      </c>
      <c r="E1095" s="15">
        <v>389</v>
      </c>
      <c r="F1095" s="17">
        <v>445</v>
      </c>
      <c r="G1095" s="25">
        <f t="shared" si="69"/>
        <v>-56</v>
      </c>
      <c r="H1095" s="15">
        <v>92</v>
      </c>
      <c r="I1095" s="17">
        <v>118</v>
      </c>
      <c r="J1095" s="25">
        <f t="shared" si="71"/>
        <v>-26</v>
      </c>
      <c r="K1095" s="15">
        <v>17</v>
      </c>
      <c r="L1095" s="17">
        <v>33</v>
      </c>
      <c r="M1095" s="25">
        <f t="shared" si="70"/>
        <v>-16</v>
      </c>
      <c r="N1095" s="15">
        <v>498</v>
      </c>
      <c r="O1095" s="17">
        <v>596</v>
      </c>
      <c r="P1095" s="44">
        <f t="shared" si="72"/>
        <v>-98</v>
      </c>
    </row>
    <row r="1096" spans="1:16" ht="14.1" customHeight="1">
      <c r="A1096" s="2">
        <v>510</v>
      </c>
      <c r="B1096" s="2" t="str">
        <f>VLOOKUP(A1096,Sheet2!$A$1:$B$114,2)</f>
        <v>Johnston Co</v>
      </c>
      <c r="C1096" s="2">
        <v>14</v>
      </c>
      <c r="D1096" s="2" t="str">
        <f>VLOOKUP(C1096,Sheet1!$A$1:$B$18,2)</f>
        <v>Technicians</v>
      </c>
      <c r="E1096" s="15">
        <v>6</v>
      </c>
      <c r="F1096" s="17">
        <v>7</v>
      </c>
      <c r="G1096" s="25">
        <f t="shared" si="69"/>
        <v>-1</v>
      </c>
      <c r="H1096" s="15">
        <v>5</v>
      </c>
      <c r="I1096" s="17">
        <v>1</v>
      </c>
      <c r="J1096" s="25">
        <f t="shared" si="71"/>
        <v>4</v>
      </c>
      <c r="K1096" s="15">
        <v>2</v>
      </c>
      <c r="L1096" s="17">
        <v>1</v>
      </c>
      <c r="M1096" s="25">
        <f t="shared" si="70"/>
        <v>1</v>
      </c>
      <c r="N1096" s="15">
        <v>13</v>
      </c>
      <c r="O1096" s="17">
        <v>9</v>
      </c>
      <c r="P1096" s="44">
        <f t="shared" si="72"/>
        <v>4</v>
      </c>
    </row>
    <row r="1097" spans="1:16" ht="14.1" customHeight="1">
      <c r="A1097" s="2">
        <v>510</v>
      </c>
      <c r="B1097" s="2" t="str">
        <f>VLOOKUP(A1097,Sheet2!$A$1:$B$114,2)</f>
        <v>Johnston Co</v>
      </c>
      <c r="C1097" s="2">
        <v>15</v>
      </c>
      <c r="D1097" s="2" t="str">
        <f>VLOOKUP(C1097,Sheet1!$A$1:$B$18,2)</f>
        <v>Clerks/Secretaries</v>
      </c>
      <c r="E1097" s="15">
        <v>163</v>
      </c>
      <c r="F1097" s="17">
        <v>60</v>
      </c>
      <c r="G1097" s="25">
        <f t="shared" si="69"/>
        <v>103</v>
      </c>
      <c r="H1097" s="15">
        <v>24</v>
      </c>
      <c r="I1097" s="17">
        <v>43</v>
      </c>
      <c r="J1097" s="25">
        <f t="shared" si="71"/>
        <v>-19</v>
      </c>
      <c r="K1097" s="15">
        <v>33</v>
      </c>
      <c r="L1097" s="17">
        <v>133</v>
      </c>
      <c r="M1097" s="25">
        <f t="shared" si="70"/>
        <v>-100</v>
      </c>
      <c r="N1097" s="15">
        <v>220</v>
      </c>
      <c r="O1097" s="17">
        <v>236</v>
      </c>
      <c r="P1097" s="44">
        <f t="shared" si="72"/>
        <v>-16</v>
      </c>
    </row>
    <row r="1098" spans="1:16" ht="14.1" customHeight="1">
      <c r="A1098" s="2">
        <v>510</v>
      </c>
      <c r="B1098" s="2" t="str">
        <f>VLOOKUP(A1098,Sheet2!$A$1:$B$114,2)</f>
        <v>Johnston Co</v>
      </c>
      <c r="C1098" s="2">
        <v>16</v>
      </c>
      <c r="D1098" s="2" t="str">
        <f>VLOOKUP(C1098,Sheet1!$A$1:$B$18,2)</f>
        <v>Service Workers</v>
      </c>
      <c r="E1098" s="15">
        <v>229</v>
      </c>
      <c r="F1098" s="17">
        <v>56</v>
      </c>
      <c r="G1098" s="25">
        <f t="shared" si="69"/>
        <v>173</v>
      </c>
      <c r="H1098" s="15">
        <v>1</v>
      </c>
      <c r="I1098" s="17">
        <v>166</v>
      </c>
      <c r="J1098" s="25">
        <f t="shared" si="71"/>
        <v>-165</v>
      </c>
      <c r="K1098" s="15">
        <v>266</v>
      </c>
      <c r="L1098" s="17">
        <v>310</v>
      </c>
      <c r="M1098" s="25">
        <f t="shared" si="70"/>
        <v>-44</v>
      </c>
      <c r="N1098" s="15">
        <v>496</v>
      </c>
      <c r="O1098" s="17">
        <v>532</v>
      </c>
      <c r="P1098" s="44">
        <f t="shared" si="72"/>
        <v>-36</v>
      </c>
    </row>
    <row r="1099" spans="1:16" ht="14.1" customHeight="1">
      <c r="A1099" s="2">
        <v>510</v>
      </c>
      <c r="B1099" s="2" t="str">
        <f>VLOOKUP(A1099,Sheet2!$A$1:$B$114,2)</f>
        <v>Johnston Co</v>
      </c>
      <c r="C1099" s="2">
        <v>17</v>
      </c>
      <c r="D1099" s="2" t="str">
        <f>VLOOKUP(C1099,Sheet1!$A$1:$B$18,2)</f>
        <v>Skilled Crafts</v>
      </c>
      <c r="E1099" s="15">
        <v>2</v>
      </c>
      <c r="F1099" s="17">
        <v>32</v>
      </c>
      <c r="G1099" s="25">
        <f t="shared" si="69"/>
        <v>-30</v>
      </c>
      <c r="H1099" s="15">
        <v>0</v>
      </c>
      <c r="I1099" s="17">
        <v>0</v>
      </c>
      <c r="J1099" s="25">
        <f t="shared" si="71"/>
        <v>0</v>
      </c>
      <c r="K1099" s="15">
        <v>30</v>
      </c>
      <c r="L1099" s="17">
        <v>0</v>
      </c>
      <c r="M1099" s="25">
        <f t="shared" si="70"/>
        <v>30</v>
      </c>
      <c r="N1099" s="15">
        <v>32</v>
      </c>
      <c r="O1099" s="17">
        <v>32</v>
      </c>
      <c r="P1099" s="44">
        <f t="shared" si="72"/>
        <v>0</v>
      </c>
    </row>
    <row r="1100" spans="1:16" ht="14.1" customHeight="1">
      <c r="A1100" s="2">
        <v>510</v>
      </c>
      <c r="B1100" s="2" t="str">
        <f>VLOOKUP(A1100,Sheet2!$A$1:$B$114,2)</f>
        <v>Johnston Co</v>
      </c>
      <c r="C1100" s="2">
        <v>18</v>
      </c>
      <c r="D1100" s="2" t="str">
        <f>VLOOKUP(C1100,Sheet1!$A$1:$B$18,2)</f>
        <v>Laborers Unskilled</v>
      </c>
      <c r="E1100" s="15">
        <v>3</v>
      </c>
      <c r="F1100" s="17">
        <v>0</v>
      </c>
      <c r="G1100" s="25">
        <f t="shared" si="69"/>
        <v>3</v>
      </c>
      <c r="H1100" s="15">
        <v>0</v>
      </c>
      <c r="I1100" s="17">
        <v>3</v>
      </c>
      <c r="J1100" s="25">
        <f t="shared" si="71"/>
        <v>-3</v>
      </c>
      <c r="K1100" s="15">
        <v>15</v>
      </c>
      <c r="L1100" s="17">
        <v>11</v>
      </c>
      <c r="M1100" s="25">
        <f t="shared" si="70"/>
        <v>4</v>
      </c>
      <c r="N1100" s="15">
        <v>18</v>
      </c>
      <c r="O1100" s="17">
        <v>14</v>
      </c>
      <c r="P1100" s="44">
        <f t="shared" si="72"/>
        <v>4</v>
      </c>
    </row>
    <row r="1101" spans="1:16" ht="14.1" customHeight="1">
      <c r="A1101" s="2">
        <v>520</v>
      </c>
      <c r="B1101" s="2" t="str">
        <f>VLOOKUP(A1101,Sheet2!$A$1:$B$114,2)</f>
        <v>Jones Co</v>
      </c>
      <c r="C1101" s="2">
        <v>1</v>
      </c>
      <c r="D1101" s="2" t="str">
        <f>VLOOKUP(C1101,Sheet1!$A$1:$B$18,2)</f>
        <v>Officials, Administrators, Managers</v>
      </c>
      <c r="E1101" s="15">
        <v>5</v>
      </c>
      <c r="F1101" s="17">
        <v>5</v>
      </c>
      <c r="G1101" s="25">
        <f t="shared" si="69"/>
        <v>0</v>
      </c>
      <c r="H1101" s="15">
        <v>0</v>
      </c>
      <c r="I1101" s="17">
        <v>0</v>
      </c>
      <c r="J1101" s="25">
        <f t="shared" si="71"/>
        <v>0</v>
      </c>
      <c r="K1101" s="15">
        <v>0</v>
      </c>
      <c r="L1101" s="17">
        <v>0</v>
      </c>
      <c r="M1101" s="25">
        <f t="shared" si="70"/>
        <v>0</v>
      </c>
      <c r="N1101" s="15">
        <v>5</v>
      </c>
      <c r="O1101" s="17">
        <v>5</v>
      </c>
      <c r="P1101" s="44">
        <f t="shared" si="72"/>
        <v>0</v>
      </c>
    </row>
    <row r="1102" spans="1:16" ht="14.1" customHeight="1">
      <c r="A1102" s="2">
        <v>520</v>
      </c>
      <c r="B1102" s="2" t="str">
        <f>VLOOKUP(A1102,Sheet2!$A$1:$B$114,2)</f>
        <v>Jones Co</v>
      </c>
      <c r="C1102" s="2">
        <v>2</v>
      </c>
      <c r="D1102" s="2" t="str">
        <f>VLOOKUP(C1102,Sheet1!$A$1:$B$18,2)</f>
        <v>Principals</v>
      </c>
      <c r="E1102" s="15">
        <v>6</v>
      </c>
      <c r="F1102" s="17">
        <v>6</v>
      </c>
      <c r="G1102" s="25">
        <f t="shared" si="69"/>
        <v>0</v>
      </c>
      <c r="H1102" s="15">
        <v>0</v>
      </c>
      <c r="I1102" s="17">
        <v>0</v>
      </c>
      <c r="J1102" s="25">
        <f t="shared" si="71"/>
        <v>0</v>
      </c>
      <c r="K1102" s="15">
        <v>0</v>
      </c>
      <c r="L1102" s="17">
        <v>0</v>
      </c>
      <c r="M1102" s="25">
        <f t="shared" si="70"/>
        <v>0</v>
      </c>
      <c r="N1102" s="15">
        <v>6</v>
      </c>
      <c r="O1102" s="17">
        <v>6</v>
      </c>
      <c r="P1102" s="44">
        <f t="shared" si="72"/>
        <v>0</v>
      </c>
    </row>
    <row r="1103" spans="1:16" ht="14.1" customHeight="1">
      <c r="A1103" s="2">
        <v>520</v>
      </c>
      <c r="B1103" s="2" t="str">
        <f>VLOOKUP(A1103,Sheet2!$A$1:$B$114,2)</f>
        <v>Jones Co</v>
      </c>
      <c r="C1103" s="2">
        <v>3</v>
      </c>
      <c r="D1103" s="2" t="str">
        <f>VLOOKUP(C1103,Sheet1!$A$1:$B$18,2)</f>
        <v>Assistant Principals, Teaching</v>
      </c>
      <c r="E1103" s="15">
        <v>0</v>
      </c>
      <c r="F1103" s="17">
        <v>1</v>
      </c>
      <c r="G1103" s="25">
        <f t="shared" si="69"/>
        <v>-1</v>
      </c>
      <c r="H1103" s="15">
        <v>0</v>
      </c>
      <c r="I1103" s="17">
        <v>0</v>
      </c>
      <c r="J1103" s="25">
        <f t="shared" si="71"/>
        <v>0</v>
      </c>
      <c r="K1103" s="15">
        <v>0</v>
      </c>
      <c r="L1103" s="17">
        <v>1</v>
      </c>
      <c r="M1103" s="25">
        <f t="shared" si="70"/>
        <v>-1</v>
      </c>
      <c r="N1103" s="15">
        <v>0</v>
      </c>
      <c r="O1103" s="17">
        <v>2</v>
      </c>
      <c r="P1103" s="44">
        <f t="shared" si="72"/>
        <v>-2</v>
      </c>
    </row>
    <row r="1104" spans="1:16" ht="14.1" customHeight="1">
      <c r="A1104" s="2">
        <v>520</v>
      </c>
      <c r="B1104" s="2" t="str">
        <f>VLOOKUP(A1104,Sheet2!$A$1:$B$114,2)</f>
        <v>Jones Co</v>
      </c>
      <c r="C1104" s="2">
        <v>4</v>
      </c>
      <c r="D1104" s="2" t="str">
        <f>VLOOKUP(C1104,Sheet1!$A$1:$B$18,2)</f>
        <v>Assistant Principals, Non-Teaching</v>
      </c>
      <c r="E1104" s="15">
        <v>2</v>
      </c>
      <c r="F1104" s="17">
        <v>2</v>
      </c>
      <c r="G1104" s="25">
        <f t="shared" si="69"/>
        <v>0</v>
      </c>
      <c r="H1104" s="15">
        <v>0</v>
      </c>
      <c r="I1104" s="17">
        <v>0</v>
      </c>
      <c r="J1104" s="25">
        <f t="shared" si="71"/>
        <v>0</v>
      </c>
      <c r="K1104" s="15">
        <v>0</v>
      </c>
      <c r="L1104" s="17">
        <v>0</v>
      </c>
      <c r="M1104" s="25">
        <f t="shared" si="70"/>
        <v>0</v>
      </c>
      <c r="N1104" s="15">
        <v>2</v>
      </c>
      <c r="O1104" s="17">
        <v>2</v>
      </c>
      <c r="P1104" s="44">
        <f t="shared" si="72"/>
        <v>0</v>
      </c>
    </row>
    <row r="1105" spans="1:16" ht="14.1" customHeight="1">
      <c r="A1105" s="2">
        <v>520</v>
      </c>
      <c r="B1105" s="2" t="str">
        <f>VLOOKUP(A1105,Sheet2!$A$1:$B$114,2)</f>
        <v>Jones Co</v>
      </c>
      <c r="C1105" s="2">
        <v>5</v>
      </c>
      <c r="D1105" s="2" t="str">
        <f>VLOOKUP(C1105,Sheet1!$A$1:$B$18,2)</f>
        <v>Elementry Teachers</v>
      </c>
      <c r="E1105" s="15">
        <v>50</v>
      </c>
      <c r="F1105" s="17">
        <v>52</v>
      </c>
      <c r="G1105" s="25">
        <f t="shared" si="69"/>
        <v>-2</v>
      </c>
      <c r="H1105" s="15">
        <v>6</v>
      </c>
      <c r="I1105" s="17">
        <v>9</v>
      </c>
      <c r="J1105" s="25">
        <f t="shared" si="71"/>
        <v>-3</v>
      </c>
      <c r="K1105" s="15">
        <v>3</v>
      </c>
      <c r="L1105" s="17">
        <v>4</v>
      </c>
      <c r="M1105" s="25">
        <f t="shared" si="70"/>
        <v>-1</v>
      </c>
      <c r="N1105" s="15">
        <v>59</v>
      </c>
      <c r="O1105" s="17">
        <v>65</v>
      </c>
      <c r="P1105" s="44">
        <f t="shared" si="72"/>
        <v>-6</v>
      </c>
    </row>
    <row r="1106" spans="1:16" ht="14.1" customHeight="1">
      <c r="A1106" s="2">
        <v>520</v>
      </c>
      <c r="B1106" s="2" t="str">
        <f>VLOOKUP(A1106,Sheet2!$A$1:$B$114,2)</f>
        <v>Jones Co</v>
      </c>
      <c r="C1106" s="2">
        <v>6</v>
      </c>
      <c r="D1106" s="2" t="str">
        <f>VLOOKUP(C1106,Sheet1!$A$1:$B$18,2)</f>
        <v>Secondary Teachers</v>
      </c>
      <c r="E1106" s="15">
        <v>27</v>
      </c>
      <c r="F1106" s="17">
        <v>23</v>
      </c>
      <c r="G1106" s="25">
        <f t="shared" si="69"/>
        <v>4</v>
      </c>
      <c r="H1106" s="15">
        <v>1</v>
      </c>
      <c r="I1106" s="17">
        <v>6</v>
      </c>
      <c r="J1106" s="25">
        <f t="shared" si="71"/>
        <v>-5</v>
      </c>
      <c r="K1106" s="15">
        <v>0</v>
      </c>
      <c r="L1106" s="17">
        <v>1</v>
      </c>
      <c r="M1106" s="25">
        <f t="shared" si="70"/>
        <v>-1</v>
      </c>
      <c r="N1106" s="15">
        <v>28</v>
      </c>
      <c r="O1106" s="17">
        <v>30</v>
      </c>
      <c r="P1106" s="44">
        <f t="shared" si="72"/>
        <v>-2</v>
      </c>
    </row>
    <row r="1107" spans="1:16" ht="14.1" customHeight="1">
      <c r="A1107" s="2">
        <v>520</v>
      </c>
      <c r="B1107" s="2" t="str">
        <f>VLOOKUP(A1107,Sheet2!$A$1:$B$114,2)</f>
        <v>Jones Co</v>
      </c>
      <c r="C1107" s="2">
        <v>7</v>
      </c>
      <c r="D1107" s="2" t="str">
        <f>VLOOKUP(C1107,Sheet1!$A$1:$B$18,2)</f>
        <v>Other Teachers</v>
      </c>
      <c r="E1107" s="15">
        <v>4</v>
      </c>
      <c r="F1107" s="17">
        <v>3</v>
      </c>
      <c r="G1107" s="25">
        <f t="shared" si="69"/>
        <v>1</v>
      </c>
      <c r="H1107" s="15">
        <v>0</v>
      </c>
      <c r="I1107" s="17">
        <v>2</v>
      </c>
      <c r="J1107" s="25">
        <f t="shared" si="71"/>
        <v>-2</v>
      </c>
      <c r="K1107" s="15">
        <v>0</v>
      </c>
      <c r="L1107" s="17">
        <v>1</v>
      </c>
      <c r="M1107" s="25">
        <f t="shared" si="70"/>
        <v>-1</v>
      </c>
      <c r="N1107" s="15">
        <v>4</v>
      </c>
      <c r="O1107" s="17">
        <v>6</v>
      </c>
      <c r="P1107" s="44">
        <f t="shared" si="72"/>
        <v>-2</v>
      </c>
    </row>
    <row r="1108" spans="1:16" ht="14.1" customHeight="1">
      <c r="A1108" s="2">
        <v>520</v>
      </c>
      <c r="B1108" s="2" t="str">
        <f>VLOOKUP(A1108,Sheet2!$A$1:$B$114,2)</f>
        <v>Jones Co</v>
      </c>
      <c r="C1108" s="2">
        <v>8</v>
      </c>
      <c r="D1108" s="2" t="str">
        <f>VLOOKUP(C1108,Sheet1!$A$1:$B$18,2)</f>
        <v>Guidence Personnel</v>
      </c>
      <c r="E1108" s="15">
        <v>3</v>
      </c>
      <c r="F1108" s="17">
        <v>4</v>
      </c>
      <c r="G1108" s="25">
        <f t="shared" si="69"/>
        <v>-1</v>
      </c>
      <c r="H1108" s="15">
        <v>0</v>
      </c>
      <c r="I1108" s="17">
        <v>0</v>
      </c>
      <c r="J1108" s="25">
        <f t="shared" si="71"/>
        <v>0</v>
      </c>
      <c r="K1108" s="15">
        <v>0</v>
      </c>
      <c r="L1108" s="17">
        <v>0</v>
      </c>
      <c r="M1108" s="25">
        <f t="shared" si="70"/>
        <v>0</v>
      </c>
      <c r="N1108" s="15">
        <v>3</v>
      </c>
      <c r="O1108" s="17">
        <v>4</v>
      </c>
      <c r="P1108" s="44">
        <f t="shared" si="72"/>
        <v>-1</v>
      </c>
    </row>
    <row r="1109" spans="1:16" ht="14.1" customHeight="1">
      <c r="A1109" s="2">
        <v>520</v>
      </c>
      <c r="B1109" s="2" t="str">
        <f>VLOOKUP(A1109,Sheet2!$A$1:$B$114,2)</f>
        <v>Jones Co</v>
      </c>
      <c r="C1109" s="2">
        <v>9</v>
      </c>
      <c r="D1109" s="2" t="str">
        <f>VLOOKUP(C1109,Sheet1!$A$1:$B$18,2)</f>
        <v>Psychology Personnel</v>
      </c>
      <c r="E1109" s="15">
        <v>0</v>
      </c>
      <c r="F1109" s="17">
        <v>1</v>
      </c>
      <c r="G1109" s="25">
        <f t="shared" si="69"/>
        <v>-1</v>
      </c>
      <c r="H1109" s="15">
        <v>0</v>
      </c>
      <c r="I1109" s="17">
        <v>0</v>
      </c>
      <c r="J1109" s="25">
        <f t="shared" si="71"/>
        <v>0</v>
      </c>
      <c r="K1109" s="15">
        <v>0</v>
      </c>
      <c r="L1109" s="17">
        <v>0</v>
      </c>
      <c r="M1109" s="25">
        <f t="shared" si="70"/>
        <v>0</v>
      </c>
      <c r="N1109" s="15">
        <v>0</v>
      </c>
      <c r="O1109" s="17">
        <v>1</v>
      </c>
      <c r="P1109" s="44">
        <f t="shared" si="72"/>
        <v>-1</v>
      </c>
    </row>
    <row r="1110" spans="1:16" ht="14.1" customHeight="1">
      <c r="A1110" s="2">
        <v>520</v>
      </c>
      <c r="B1110" s="2" t="str">
        <f>VLOOKUP(A1110,Sheet2!$A$1:$B$114,2)</f>
        <v>Jones Co</v>
      </c>
      <c r="C1110" s="2">
        <v>10</v>
      </c>
      <c r="D1110" s="2" t="str">
        <f>VLOOKUP(C1110,Sheet1!$A$1:$B$18,2)</f>
        <v>Media Cordinators and Audio Visual</v>
      </c>
      <c r="E1110" s="15">
        <v>6</v>
      </c>
      <c r="F1110" s="17">
        <v>5</v>
      </c>
      <c r="G1110" s="25">
        <f t="shared" si="69"/>
        <v>1</v>
      </c>
      <c r="H1110" s="15">
        <v>0</v>
      </c>
      <c r="I1110" s="17">
        <v>0</v>
      </c>
      <c r="J1110" s="25">
        <f t="shared" si="71"/>
        <v>0</v>
      </c>
      <c r="K1110" s="15">
        <v>0</v>
      </c>
      <c r="L1110" s="17">
        <v>0</v>
      </c>
      <c r="M1110" s="25">
        <f t="shared" si="70"/>
        <v>0</v>
      </c>
      <c r="N1110" s="15">
        <v>6</v>
      </c>
      <c r="O1110" s="17">
        <v>5</v>
      </c>
      <c r="P1110" s="44">
        <f t="shared" si="72"/>
        <v>1</v>
      </c>
    </row>
    <row r="1111" spans="1:16" ht="14.1" customHeight="1">
      <c r="A1111" s="2">
        <v>520</v>
      </c>
      <c r="B1111" s="2" t="str">
        <f>VLOOKUP(A1111,Sheet2!$A$1:$B$114,2)</f>
        <v>Jones Co</v>
      </c>
      <c r="C1111" s="2">
        <v>11</v>
      </c>
      <c r="D1111" s="2" t="str">
        <f>VLOOKUP(C1111,Sheet1!$A$1:$B$18,2)</f>
        <v>Consultants and Supervisors of Instructions</v>
      </c>
      <c r="E1111" s="15">
        <v>2</v>
      </c>
      <c r="F1111" s="17">
        <v>2</v>
      </c>
      <c r="G1111" s="25">
        <f t="shared" si="69"/>
        <v>0</v>
      </c>
      <c r="H1111" s="15">
        <v>1</v>
      </c>
      <c r="I1111" s="17">
        <v>1</v>
      </c>
      <c r="J1111" s="25">
        <f t="shared" si="71"/>
        <v>0</v>
      </c>
      <c r="K1111" s="15">
        <v>0</v>
      </c>
      <c r="L1111" s="17">
        <v>1</v>
      </c>
      <c r="M1111" s="25">
        <f t="shared" si="70"/>
        <v>-1</v>
      </c>
      <c r="N1111" s="15">
        <v>3</v>
      </c>
      <c r="O1111" s="17">
        <v>4</v>
      </c>
      <c r="P1111" s="44">
        <f t="shared" si="72"/>
        <v>-1</v>
      </c>
    </row>
    <row r="1112" spans="1:16" ht="14.1" customHeight="1">
      <c r="A1112" s="2">
        <v>520</v>
      </c>
      <c r="B1112" s="2" t="str">
        <f>VLOOKUP(A1112,Sheet2!$A$1:$B$114,2)</f>
        <v>Jones Co</v>
      </c>
      <c r="C1112" s="2">
        <v>12</v>
      </c>
      <c r="D1112" s="2" t="str">
        <f>VLOOKUP(C1112,Sheet1!$A$1:$B$18,2)</f>
        <v>Other Professional Staff</v>
      </c>
      <c r="E1112" s="15">
        <v>1</v>
      </c>
      <c r="F1112" s="17">
        <v>2</v>
      </c>
      <c r="G1112" s="25">
        <f t="shared" si="69"/>
        <v>-1</v>
      </c>
      <c r="H1112" s="15">
        <v>0</v>
      </c>
      <c r="I1112" s="17">
        <v>0</v>
      </c>
      <c r="J1112" s="25">
        <f t="shared" si="71"/>
        <v>0</v>
      </c>
      <c r="K1112" s="15">
        <v>0</v>
      </c>
      <c r="L1112" s="17">
        <v>0</v>
      </c>
      <c r="M1112" s="25">
        <f t="shared" si="70"/>
        <v>0</v>
      </c>
      <c r="N1112" s="15">
        <v>1</v>
      </c>
      <c r="O1112" s="17">
        <v>2</v>
      </c>
      <c r="P1112" s="44">
        <f t="shared" si="72"/>
        <v>-1</v>
      </c>
    </row>
    <row r="1113" spans="1:16" ht="14.1" customHeight="1">
      <c r="A1113" s="2">
        <v>520</v>
      </c>
      <c r="B1113" s="2" t="str">
        <f>VLOOKUP(A1113,Sheet2!$A$1:$B$114,2)</f>
        <v>Jones Co</v>
      </c>
      <c r="C1113" s="2">
        <v>13</v>
      </c>
      <c r="D1113" s="2" t="str">
        <f>VLOOKUP(C1113,Sheet1!$A$1:$B$18,2)</f>
        <v>Teacher Assistants</v>
      </c>
      <c r="E1113" s="15">
        <v>26</v>
      </c>
      <c r="F1113" s="17">
        <v>27</v>
      </c>
      <c r="G1113" s="25">
        <f t="shared" si="69"/>
        <v>-1</v>
      </c>
      <c r="H1113" s="15">
        <v>6</v>
      </c>
      <c r="I1113" s="17">
        <v>8</v>
      </c>
      <c r="J1113" s="25">
        <f t="shared" si="71"/>
        <v>-2</v>
      </c>
      <c r="K1113" s="15">
        <v>4</v>
      </c>
      <c r="L1113" s="17">
        <v>5</v>
      </c>
      <c r="M1113" s="25">
        <f t="shared" si="70"/>
        <v>-1</v>
      </c>
      <c r="N1113" s="15">
        <v>36</v>
      </c>
      <c r="O1113" s="17">
        <v>40</v>
      </c>
      <c r="P1113" s="44">
        <f t="shared" si="72"/>
        <v>-4</v>
      </c>
    </row>
    <row r="1114" spans="1:16" ht="14.1" customHeight="1">
      <c r="A1114" s="2">
        <v>520</v>
      </c>
      <c r="B1114" s="2" t="str">
        <f>VLOOKUP(A1114,Sheet2!$A$1:$B$114,2)</f>
        <v>Jones Co</v>
      </c>
      <c r="C1114" s="2">
        <v>14</v>
      </c>
      <c r="D1114" s="2" t="str">
        <f>VLOOKUP(C1114,Sheet1!$A$1:$B$18,2)</f>
        <v>Technicians</v>
      </c>
      <c r="E1114" s="15">
        <v>3</v>
      </c>
      <c r="F1114" s="17">
        <v>2</v>
      </c>
      <c r="G1114" s="25">
        <f t="shared" si="69"/>
        <v>1</v>
      </c>
      <c r="H1114" s="15">
        <v>0</v>
      </c>
      <c r="I1114" s="17">
        <v>1</v>
      </c>
      <c r="J1114" s="25">
        <f t="shared" si="71"/>
        <v>-1</v>
      </c>
      <c r="K1114" s="15">
        <v>0</v>
      </c>
      <c r="L1114" s="17">
        <v>0</v>
      </c>
      <c r="M1114" s="25">
        <f t="shared" si="70"/>
        <v>0</v>
      </c>
      <c r="N1114" s="15">
        <v>3</v>
      </c>
      <c r="O1114" s="17">
        <v>3</v>
      </c>
      <c r="P1114" s="44">
        <f t="shared" si="72"/>
        <v>0</v>
      </c>
    </row>
    <row r="1115" spans="1:16" ht="14.1" customHeight="1">
      <c r="A1115" s="2">
        <v>520</v>
      </c>
      <c r="B1115" s="2" t="str">
        <f>VLOOKUP(A1115,Sheet2!$A$1:$B$114,2)</f>
        <v>Jones Co</v>
      </c>
      <c r="C1115" s="2">
        <v>15</v>
      </c>
      <c r="D1115" s="2" t="str">
        <f>VLOOKUP(C1115,Sheet1!$A$1:$B$18,2)</f>
        <v>Clerks/Secretaries</v>
      </c>
      <c r="E1115" s="15">
        <v>12</v>
      </c>
      <c r="F1115" s="17">
        <v>17</v>
      </c>
      <c r="G1115" s="25">
        <f t="shared" si="69"/>
        <v>-5</v>
      </c>
      <c r="H1115" s="15">
        <v>5</v>
      </c>
      <c r="I1115" s="17">
        <v>0</v>
      </c>
      <c r="J1115" s="25">
        <f t="shared" si="71"/>
        <v>5</v>
      </c>
      <c r="K1115" s="15">
        <v>0</v>
      </c>
      <c r="L1115" s="17">
        <v>6</v>
      </c>
      <c r="M1115" s="25">
        <f t="shared" si="70"/>
        <v>-6</v>
      </c>
      <c r="N1115" s="15">
        <v>17</v>
      </c>
      <c r="O1115" s="17">
        <v>23</v>
      </c>
      <c r="P1115" s="44">
        <f t="shared" si="72"/>
        <v>-6</v>
      </c>
    </row>
    <row r="1116" spans="1:16" ht="14.1" customHeight="1">
      <c r="A1116" s="2">
        <v>520</v>
      </c>
      <c r="B1116" s="2" t="str">
        <f>VLOOKUP(A1116,Sheet2!$A$1:$B$114,2)</f>
        <v>Jones Co</v>
      </c>
      <c r="C1116" s="2">
        <v>16</v>
      </c>
      <c r="D1116" s="2" t="str">
        <f>VLOOKUP(C1116,Sheet1!$A$1:$B$18,2)</f>
        <v>Service Workers</v>
      </c>
      <c r="E1116" s="15">
        <v>14</v>
      </c>
      <c r="F1116" s="17">
        <v>15</v>
      </c>
      <c r="G1116" s="25">
        <f t="shared" si="69"/>
        <v>-1</v>
      </c>
      <c r="H1116" s="15">
        <v>1</v>
      </c>
      <c r="I1116" s="17">
        <v>0</v>
      </c>
      <c r="J1116" s="25">
        <f t="shared" si="71"/>
        <v>1</v>
      </c>
      <c r="K1116" s="15">
        <v>11</v>
      </c>
      <c r="L1116" s="17">
        <v>10</v>
      </c>
      <c r="M1116" s="25">
        <f t="shared" si="70"/>
        <v>1</v>
      </c>
      <c r="N1116" s="15">
        <v>26</v>
      </c>
      <c r="O1116" s="17">
        <v>25</v>
      </c>
      <c r="P1116" s="44">
        <f t="shared" si="72"/>
        <v>1</v>
      </c>
    </row>
    <row r="1117" spans="1:16" ht="14.1" customHeight="1">
      <c r="A1117" s="2">
        <v>520</v>
      </c>
      <c r="B1117" s="2" t="str">
        <f>VLOOKUP(A1117,Sheet2!$A$1:$B$114,2)</f>
        <v>Jones Co</v>
      </c>
      <c r="C1117" s="2">
        <v>17</v>
      </c>
      <c r="D1117" s="2" t="str">
        <f>VLOOKUP(C1117,Sheet1!$A$1:$B$18,2)</f>
        <v>Skilled Crafts</v>
      </c>
      <c r="E1117" s="15">
        <v>0</v>
      </c>
      <c r="F1117" s="17">
        <v>0</v>
      </c>
      <c r="G1117" s="25">
        <f t="shared" si="69"/>
        <v>0</v>
      </c>
      <c r="H1117" s="15">
        <v>0</v>
      </c>
      <c r="I1117" s="17">
        <v>0</v>
      </c>
      <c r="J1117" s="25">
        <f t="shared" si="71"/>
        <v>0</v>
      </c>
      <c r="K1117" s="15">
        <v>0</v>
      </c>
      <c r="L1117" s="17">
        <v>0</v>
      </c>
      <c r="M1117" s="25">
        <f t="shared" si="70"/>
        <v>0</v>
      </c>
      <c r="N1117" s="15">
        <v>0</v>
      </c>
      <c r="O1117" s="17">
        <v>0</v>
      </c>
      <c r="P1117" s="44">
        <f t="shared" si="72"/>
        <v>0</v>
      </c>
    </row>
    <row r="1118" spans="1:16" ht="14.1" customHeight="1">
      <c r="A1118" s="2">
        <v>520</v>
      </c>
      <c r="B1118" s="2" t="str">
        <f>VLOOKUP(A1118,Sheet2!$A$1:$B$114,2)</f>
        <v>Jones Co</v>
      </c>
      <c r="C1118" s="2">
        <v>18</v>
      </c>
      <c r="D1118" s="2" t="str">
        <f>VLOOKUP(C1118,Sheet1!$A$1:$B$18,2)</f>
        <v>Laborers Unskilled</v>
      </c>
      <c r="E1118" s="15">
        <v>0</v>
      </c>
      <c r="F1118" s="17">
        <v>0</v>
      </c>
      <c r="G1118" s="25">
        <f t="shared" si="69"/>
        <v>0</v>
      </c>
      <c r="H1118" s="15">
        <v>0</v>
      </c>
      <c r="I1118" s="17">
        <v>0</v>
      </c>
      <c r="J1118" s="25">
        <f t="shared" si="71"/>
        <v>0</v>
      </c>
      <c r="K1118" s="15">
        <v>0</v>
      </c>
      <c r="L1118" s="17">
        <v>0</v>
      </c>
      <c r="M1118" s="25">
        <f t="shared" si="70"/>
        <v>0</v>
      </c>
      <c r="N1118" s="15">
        <v>0</v>
      </c>
      <c r="O1118" s="17">
        <v>0</v>
      </c>
      <c r="P1118" s="44">
        <f t="shared" si="72"/>
        <v>0</v>
      </c>
    </row>
    <row r="1119" spans="1:16" ht="14.1" customHeight="1">
      <c r="A1119" s="2">
        <v>530</v>
      </c>
      <c r="B1119" s="2" t="str">
        <f>VLOOKUP(A1119,Sheet2!$A$1:$B$114,2)</f>
        <v>Lee Co</v>
      </c>
      <c r="C1119" s="2">
        <v>1</v>
      </c>
      <c r="D1119" s="2" t="str">
        <f>VLOOKUP(C1119,Sheet1!$A$1:$B$18,2)</f>
        <v>Officials, Administrators, Managers</v>
      </c>
      <c r="E1119" s="15">
        <v>6</v>
      </c>
      <c r="F1119" s="17">
        <v>8</v>
      </c>
      <c r="G1119" s="25">
        <f t="shared" si="69"/>
        <v>-2</v>
      </c>
      <c r="H1119" s="15">
        <v>1</v>
      </c>
      <c r="I1119" s="17">
        <v>1</v>
      </c>
      <c r="J1119" s="25">
        <f t="shared" si="71"/>
        <v>0</v>
      </c>
      <c r="K1119" s="15">
        <v>10</v>
      </c>
      <c r="L1119" s="17">
        <v>7</v>
      </c>
      <c r="M1119" s="25">
        <f t="shared" si="70"/>
        <v>3</v>
      </c>
      <c r="N1119" s="15">
        <v>17</v>
      </c>
      <c r="O1119" s="17">
        <v>16</v>
      </c>
      <c r="P1119" s="44">
        <f t="shared" si="72"/>
        <v>1</v>
      </c>
    </row>
    <row r="1120" spans="1:16" ht="14.1" customHeight="1">
      <c r="A1120" s="2">
        <v>530</v>
      </c>
      <c r="B1120" s="2" t="str">
        <f>VLOOKUP(A1120,Sheet2!$A$1:$B$114,2)</f>
        <v>Lee Co</v>
      </c>
      <c r="C1120" s="2">
        <v>2</v>
      </c>
      <c r="D1120" s="2" t="str">
        <f>VLOOKUP(C1120,Sheet1!$A$1:$B$18,2)</f>
        <v>Principals</v>
      </c>
      <c r="E1120" s="15">
        <v>15</v>
      </c>
      <c r="F1120" s="17">
        <v>16</v>
      </c>
      <c r="G1120" s="25">
        <f t="shared" si="69"/>
        <v>-1</v>
      </c>
      <c r="H1120" s="15">
        <v>0</v>
      </c>
      <c r="I1120" s="17">
        <v>0</v>
      </c>
      <c r="J1120" s="25">
        <f t="shared" si="71"/>
        <v>0</v>
      </c>
      <c r="K1120" s="15">
        <v>1</v>
      </c>
      <c r="L1120" s="17">
        <v>1</v>
      </c>
      <c r="M1120" s="25">
        <f t="shared" si="70"/>
        <v>0</v>
      </c>
      <c r="N1120" s="15">
        <v>16</v>
      </c>
      <c r="O1120" s="17">
        <v>17</v>
      </c>
      <c r="P1120" s="44">
        <f t="shared" si="72"/>
        <v>-1</v>
      </c>
    </row>
    <row r="1121" spans="1:16" ht="14.1" customHeight="1">
      <c r="A1121" s="2">
        <v>530</v>
      </c>
      <c r="B1121" s="2" t="str">
        <f>VLOOKUP(A1121,Sheet2!$A$1:$B$114,2)</f>
        <v>Lee Co</v>
      </c>
      <c r="C1121" s="2">
        <v>3</v>
      </c>
      <c r="D1121" s="2" t="str">
        <f>VLOOKUP(C1121,Sheet1!$A$1:$B$18,2)</f>
        <v>Assistant Principals, Teaching</v>
      </c>
      <c r="E1121" s="15">
        <v>0</v>
      </c>
      <c r="F1121" s="17">
        <v>0</v>
      </c>
      <c r="G1121" s="25">
        <f t="shared" si="69"/>
        <v>0</v>
      </c>
      <c r="H1121" s="15">
        <v>0</v>
      </c>
      <c r="I1121" s="17">
        <v>0</v>
      </c>
      <c r="J1121" s="25">
        <f t="shared" si="71"/>
        <v>0</v>
      </c>
      <c r="K1121" s="15">
        <v>0</v>
      </c>
      <c r="L1121" s="17">
        <v>0</v>
      </c>
      <c r="M1121" s="25">
        <f t="shared" si="70"/>
        <v>0</v>
      </c>
      <c r="N1121" s="15">
        <v>0</v>
      </c>
      <c r="O1121" s="17">
        <v>0</v>
      </c>
      <c r="P1121" s="44">
        <f t="shared" si="72"/>
        <v>0</v>
      </c>
    </row>
    <row r="1122" spans="1:16" ht="14.1" customHeight="1">
      <c r="A1122" s="2">
        <v>530</v>
      </c>
      <c r="B1122" s="2" t="str">
        <f>VLOOKUP(A1122,Sheet2!$A$1:$B$114,2)</f>
        <v>Lee Co</v>
      </c>
      <c r="C1122" s="2">
        <v>4</v>
      </c>
      <c r="D1122" s="2" t="str">
        <f>VLOOKUP(C1122,Sheet1!$A$1:$B$18,2)</f>
        <v>Assistant Principals, Non-Teaching</v>
      </c>
      <c r="E1122" s="15">
        <v>9</v>
      </c>
      <c r="F1122" s="17">
        <v>9</v>
      </c>
      <c r="G1122" s="25">
        <f t="shared" si="69"/>
        <v>0</v>
      </c>
      <c r="H1122" s="15">
        <v>0</v>
      </c>
      <c r="I1122" s="17">
        <v>0</v>
      </c>
      <c r="J1122" s="25">
        <f t="shared" si="71"/>
        <v>0</v>
      </c>
      <c r="K1122" s="15">
        <v>10</v>
      </c>
      <c r="L1122" s="17">
        <v>11</v>
      </c>
      <c r="M1122" s="25">
        <f t="shared" si="70"/>
        <v>-1</v>
      </c>
      <c r="N1122" s="15">
        <v>19</v>
      </c>
      <c r="O1122" s="17">
        <v>20</v>
      </c>
      <c r="P1122" s="44">
        <f t="shared" si="72"/>
        <v>-1</v>
      </c>
    </row>
    <row r="1123" spans="1:16" ht="14.1" customHeight="1">
      <c r="A1123" s="2">
        <v>530</v>
      </c>
      <c r="B1123" s="2" t="str">
        <f>VLOOKUP(A1123,Sheet2!$A$1:$B$114,2)</f>
        <v>Lee Co</v>
      </c>
      <c r="C1123" s="2">
        <v>5</v>
      </c>
      <c r="D1123" s="2" t="str">
        <f>VLOOKUP(C1123,Sheet1!$A$1:$B$18,2)</f>
        <v>Elementry Teachers</v>
      </c>
      <c r="E1123" s="15">
        <v>366</v>
      </c>
      <c r="F1123" s="17">
        <v>290</v>
      </c>
      <c r="G1123" s="25">
        <f t="shared" si="69"/>
        <v>76</v>
      </c>
      <c r="H1123" s="15">
        <v>52</v>
      </c>
      <c r="I1123" s="17">
        <v>100</v>
      </c>
      <c r="J1123" s="25">
        <f t="shared" si="71"/>
        <v>-48</v>
      </c>
      <c r="K1123" s="15">
        <v>1</v>
      </c>
      <c r="L1123" s="17">
        <v>22</v>
      </c>
      <c r="M1123" s="25">
        <f t="shared" si="70"/>
        <v>-21</v>
      </c>
      <c r="N1123" s="15">
        <v>419</v>
      </c>
      <c r="O1123" s="17">
        <v>412</v>
      </c>
      <c r="P1123" s="44">
        <f t="shared" si="72"/>
        <v>7</v>
      </c>
    </row>
    <row r="1124" spans="1:16" ht="14.1" customHeight="1">
      <c r="A1124" s="2">
        <v>530</v>
      </c>
      <c r="B1124" s="2" t="str">
        <f>VLOOKUP(A1124,Sheet2!$A$1:$B$114,2)</f>
        <v>Lee Co</v>
      </c>
      <c r="C1124" s="2">
        <v>6</v>
      </c>
      <c r="D1124" s="2" t="str">
        <f>VLOOKUP(C1124,Sheet1!$A$1:$B$18,2)</f>
        <v>Secondary Teachers</v>
      </c>
      <c r="E1124" s="15">
        <v>169</v>
      </c>
      <c r="F1124" s="17">
        <v>153</v>
      </c>
      <c r="G1124" s="25">
        <f t="shared" si="69"/>
        <v>16</v>
      </c>
      <c r="H1124" s="15">
        <v>13</v>
      </c>
      <c r="I1124" s="17">
        <v>21</v>
      </c>
      <c r="J1124" s="25">
        <f t="shared" si="71"/>
        <v>-8</v>
      </c>
      <c r="K1124" s="15">
        <v>0</v>
      </c>
      <c r="L1124" s="17">
        <v>9</v>
      </c>
      <c r="M1124" s="25">
        <f t="shared" si="70"/>
        <v>-9</v>
      </c>
      <c r="N1124" s="15">
        <v>182</v>
      </c>
      <c r="O1124" s="17">
        <v>183</v>
      </c>
      <c r="P1124" s="44">
        <f t="shared" si="72"/>
        <v>-1</v>
      </c>
    </row>
    <row r="1125" spans="1:16" ht="14.1" customHeight="1">
      <c r="A1125" s="2">
        <v>530</v>
      </c>
      <c r="B1125" s="2" t="str">
        <f>VLOOKUP(A1125,Sheet2!$A$1:$B$114,2)</f>
        <v>Lee Co</v>
      </c>
      <c r="C1125" s="2">
        <v>7</v>
      </c>
      <c r="D1125" s="2" t="str">
        <f>VLOOKUP(C1125,Sheet1!$A$1:$B$18,2)</f>
        <v>Other Teachers</v>
      </c>
      <c r="E1125" s="15">
        <v>4</v>
      </c>
      <c r="F1125" s="17">
        <v>7</v>
      </c>
      <c r="G1125" s="25">
        <f t="shared" si="69"/>
        <v>-3</v>
      </c>
      <c r="H1125" s="15">
        <v>4</v>
      </c>
      <c r="I1125" s="17">
        <v>5</v>
      </c>
      <c r="J1125" s="25">
        <f t="shared" si="71"/>
        <v>-1</v>
      </c>
      <c r="K1125" s="15">
        <v>5</v>
      </c>
      <c r="L1125" s="17">
        <v>5</v>
      </c>
      <c r="M1125" s="25">
        <f t="shared" si="70"/>
        <v>0</v>
      </c>
      <c r="N1125" s="15">
        <v>13</v>
      </c>
      <c r="O1125" s="17">
        <v>17</v>
      </c>
      <c r="P1125" s="44">
        <f t="shared" si="72"/>
        <v>-4</v>
      </c>
    </row>
    <row r="1126" spans="1:16" ht="17.100000000000001" customHeight="1">
      <c r="A1126" s="2">
        <v>530</v>
      </c>
      <c r="B1126" s="2" t="str">
        <f>VLOOKUP(A1126,Sheet2!$A$1:$B$114,2)</f>
        <v>Lee Co</v>
      </c>
      <c r="C1126" s="2">
        <v>8</v>
      </c>
      <c r="D1126" s="2" t="str">
        <f>VLOOKUP(C1126,Sheet1!$A$1:$B$18,2)</f>
        <v>Guidence Personnel</v>
      </c>
      <c r="E1126" s="15">
        <v>17</v>
      </c>
      <c r="F1126" s="17">
        <v>18</v>
      </c>
      <c r="G1126" s="25">
        <f t="shared" si="69"/>
        <v>-1</v>
      </c>
      <c r="H1126" s="15">
        <v>0</v>
      </c>
      <c r="I1126" s="17">
        <v>0</v>
      </c>
      <c r="J1126" s="25">
        <f t="shared" si="71"/>
        <v>0</v>
      </c>
      <c r="K1126" s="15">
        <v>4</v>
      </c>
      <c r="L1126" s="17">
        <v>5</v>
      </c>
      <c r="M1126" s="25">
        <f t="shared" si="70"/>
        <v>-1</v>
      </c>
      <c r="N1126" s="15">
        <v>21</v>
      </c>
      <c r="O1126" s="17">
        <v>23</v>
      </c>
      <c r="P1126" s="44">
        <f t="shared" si="72"/>
        <v>-2</v>
      </c>
    </row>
    <row r="1127" spans="1:16" ht="17.100000000000001" customHeight="1">
      <c r="A1127" s="2">
        <v>530</v>
      </c>
      <c r="B1127" s="2" t="str">
        <f>VLOOKUP(A1127,Sheet2!$A$1:$B$114,2)</f>
        <v>Lee Co</v>
      </c>
      <c r="C1127" s="2">
        <v>9</v>
      </c>
      <c r="D1127" s="2" t="str">
        <f>VLOOKUP(C1127,Sheet1!$A$1:$B$18,2)</f>
        <v>Psychology Personnel</v>
      </c>
      <c r="E1127" s="15">
        <v>5</v>
      </c>
      <c r="F1127" s="17">
        <v>5</v>
      </c>
      <c r="G1127" s="25">
        <f t="shared" si="69"/>
        <v>0</v>
      </c>
      <c r="H1127" s="15">
        <v>0</v>
      </c>
      <c r="I1127" s="17">
        <v>0</v>
      </c>
      <c r="J1127" s="25">
        <f t="shared" si="71"/>
        <v>0</v>
      </c>
      <c r="K1127" s="15">
        <v>0</v>
      </c>
      <c r="L1127" s="17">
        <v>0</v>
      </c>
      <c r="M1127" s="25">
        <f t="shared" si="70"/>
        <v>0</v>
      </c>
      <c r="N1127" s="15">
        <v>5</v>
      </c>
      <c r="O1127" s="17">
        <v>5</v>
      </c>
      <c r="P1127" s="44">
        <f t="shared" si="72"/>
        <v>0</v>
      </c>
    </row>
    <row r="1128" spans="1:16" ht="14.1" customHeight="1">
      <c r="A1128" s="2">
        <v>530</v>
      </c>
      <c r="B1128" s="2" t="str">
        <f>VLOOKUP(A1128,Sheet2!$A$1:$B$114,2)</f>
        <v>Lee Co</v>
      </c>
      <c r="C1128" s="2">
        <v>10</v>
      </c>
      <c r="D1128" s="2" t="str">
        <f>VLOOKUP(C1128,Sheet1!$A$1:$B$18,2)</f>
        <v>Media Cordinators and Audio Visual</v>
      </c>
      <c r="E1128" s="15">
        <v>11</v>
      </c>
      <c r="F1128" s="17">
        <v>11</v>
      </c>
      <c r="G1128" s="25">
        <f t="shared" si="69"/>
        <v>0</v>
      </c>
      <c r="H1128" s="15">
        <v>0</v>
      </c>
      <c r="I1128" s="17">
        <v>0</v>
      </c>
      <c r="J1128" s="25">
        <f t="shared" si="71"/>
        <v>0</v>
      </c>
      <c r="K1128" s="15">
        <v>0</v>
      </c>
      <c r="L1128" s="17">
        <v>1</v>
      </c>
      <c r="M1128" s="25">
        <f t="shared" si="70"/>
        <v>-1</v>
      </c>
      <c r="N1128" s="15">
        <v>11</v>
      </c>
      <c r="O1128" s="17">
        <v>12</v>
      </c>
      <c r="P1128" s="44">
        <f t="shared" si="72"/>
        <v>-1</v>
      </c>
    </row>
    <row r="1129" spans="1:16" ht="14.1" customHeight="1">
      <c r="A1129" s="2">
        <v>530</v>
      </c>
      <c r="B1129" s="2" t="str">
        <f>VLOOKUP(A1129,Sheet2!$A$1:$B$114,2)</f>
        <v>Lee Co</v>
      </c>
      <c r="C1129" s="2">
        <v>11</v>
      </c>
      <c r="D1129" s="2" t="str">
        <f>VLOOKUP(C1129,Sheet1!$A$1:$B$18,2)</f>
        <v>Consultants and Supervisors of Instructions</v>
      </c>
      <c r="E1129" s="15">
        <v>11</v>
      </c>
      <c r="F1129" s="17">
        <v>17</v>
      </c>
      <c r="G1129" s="25">
        <f t="shared" si="69"/>
        <v>-6</v>
      </c>
      <c r="H1129" s="15">
        <v>5</v>
      </c>
      <c r="I1129" s="17">
        <v>12</v>
      </c>
      <c r="J1129" s="25">
        <f t="shared" si="71"/>
        <v>-7</v>
      </c>
      <c r="K1129" s="15">
        <v>4</v>
      </c>
      <c r="L1129" s="17">
        <v>2</v>
      </c>
      <c r="M1129" s="25">
        <f t="shared" si="70"/>
        <v>2</v>
      </c>
      <c r="N1129" s="15">
        <v>20</v>
      </c>
      <c r="O1129" s="17">
        <v>31</v>
      </c>
      <c r="P1129" s="44">
        <f t="shared" si="72"/>
        <v>-11</v>
      </c>
    </row>
    <row r="1130" spans="1:16" ht="14.1" customHeight="1">
      <c r="A1130" s="2">
        <v>530</v>
      </c>
      <c r="B1130" s="2" t="str">
        <f>VLOOKUP(A1130,Sheet2!$A$1:$B$114,2)</f>
        <v>Lee Co</v>
      </c>
      <c r="C1130" s="2">
        <v>12</v>
      </c>
      <c r="D1130" s="2" t="str">
        <f>VLOOKUP(C1130,Sheet1!$A$1:$B$18,2)</f>
        <v>Other Professional Staff</v>
      </c>
      <c r="E1130" s="15">
        <v>29</v>
      </c>
      <c r="F1130" s="17">
        <v>21</v>
      </c>
      <c r="G1130" s="25">
        <f t="shared" si="69"/>
        <v>8</v>
      </c>
      <c r="H1130" s="15">
        <v>0</v>
      </c>
      <c r="I1130" s="17">
        <v>0</v>
      </c>
      <c r="J1130" s="25">
        <f t="shared" si="71"/>
        <v>0</v>
      </c>
      <c r="K1130" s="15">
        <v>8</v>
      </c>
      <c r="L1130" s="17">
        <v>7</v>
      </c>
      <c r="M1130" s="25">
        <f t="shared" si="70"/>
        <v>1</v>
      </c>
      <c r="N1130" s="15">
        <v>37</v>
      </c>
      <c r="O1130" s="17">
        <v>28</v>
      </c>
      <c r="P1130" s="44">
        <f t="shared" si="72"/>
        <v>9</v>
      </c>
    </row>
    <row r="1131" spans="1:16" ht="14.1" customHeight="1">
      <c r="A1131" s="2">
        <v>530</v>
      </c>
      <c r="B1131" s="2" t="str">
        <f>VLOOKUP(A1131,Sheet2!$A$1:$B$114,2)</f>
        <v>Lee Co</v>
      </c>
      <c r="C1131" s="2">
        <v>13</v>
      </c>
      <c r="D1131" s="2" t="str">
        <f>VLOOKUP(C1131,Sheet1!$A$1:$B$18,2)</f>
        <v>Teacher Assistants</v>
      </c>
      <c r="E1131" s="15">
        <v>131</v>
      </c>
      <c r="F1131" s="17">
        <v>168</v>
      </c>
      <c r="G1131" s="25">
        <f t="shared" si="69"/>
        <v>-37</v>
      </c>
      <c r="H1131" s="15">
        <v>30</v>
      </c>
      <c r="I1131" s="17">
        <v>29</v>
      </c>
      <c r="J1131" s="25">
        <f t="shared" si="71"/>
        <v>1</v>
      </c>
      <c r="K1131" s="15">
        <v>37</v>
      </c>
      <c r="L1131" s="17">
        <v>7</v>
      </c>
      <c r="M1131" s="25">
        <f t="shared" si="70"/>
        <v>30</v>
      </c>
      <c r="N1131" s="15">
        <v>198</v>
      </c>
      <c r="O1131" s="17">
        <v>204</v>
      </c>
      <c r="P1131" s="44">
        <f t="shared" si="72"/>
        <v>-6</v>
      </c>
    </row>
    <row r="1132" spans="1:16" ht="14.1" customHeight="1">
      <c r="A1132" s="2">
        <v>530</v>
      </c>
      <c r="B1132" s="2" t="str">
        <f>VLOOKUP(A1132,Sheet2!$A$1:$B$114,2)</f>
        <v>Lee Co</v>
      </c>
      <c r="C1132" s="2">
        <v>14</v>
      </c>
      <c r="D1132" s="2" t="str">
        <f>VLOOKUP(C1132,Sheet1!$A$1:$B$18,2)</f>
        <v>Technicians</v>
      </c>
      <c r="E1132" s="15">
        <v>5</v>
      </c>
      <c r="F1132" s="17">
        <v>12</v>
      </c>
      <c r="G1132" s="25">
        <f t="shared" si="69"/>
        <v>-7</v>
      </c>
      <c r="H1132" s="15">
        <v>0</v>
      </c>
      <c r="I1132" s="17">
        <v>0</v>
      </c>
      <c r="J1132" s="25">
        <f t="shared" si="71"/>
        <v>0</v>
      </c>
      <c r="K1132" s="15">
        <v>12</v>
      </c>
      <c r="L1132" s="17">
        <v>0</v>
      </c>
      <c r="M1132" s="25">
        <f t="shared" si="70"/>
        <v>12</v>
      </c>
      <c r="N1132" s="15">
        <v>17</v>
      </c>
      <c r="O1132" s="17">
        <v>12</v>
      </c>
      <c r="P1132" s="44">
        <f t="shared" si="72"/>
        <v>5</v>
      </c>
    </row>
    <row r="1133" spans="1:16" ht="14.1" customHeight="1">
      <c r="A1133" s="2">
        <v>530</v>
      </c>
      <c r="B1133" s="2" t="str">
        <f>VLOOKUP(A1133,Sheet2!$A$1:$B$114,2)</f>
        <v>Lee Co</v>
      </c>
      <c r="C1133" s="2">
        <v>15</v>
      </c>
      <c r="D1133" s="2" t="str">
        <f>VLOOKUP(C1133,Sheet1!$A$1:$B$18,2)</f>
        <v>Clerks/Secretaries</v>
      </c>
      <c r="E1133" s="15">
        <v>32</v>
      </c>
      <c r="F1133" s="17">
        <v>42</v>
      </c>
      <c r="G1133" s="25">
        <f t="shared" si="69"/>
        <v>-10</v>
      </c>
      <c r="H1133" s="15">
        <v>0</v>
      </c>
      <c r="I1133" s="17">
        <v>1</v>
      </c>
      <c r="J1133" s="25">
        <f t="shared" si="71"/>
        <v>-1</v>
      </c>
      <c r="K1133" s="15">
        <v>15</v>
      </c>
      <c r="L1133" s="17">
        <v>23</v>
      </c>
      <c r="M1133" s="25">
        <f t="shared" si="70"/>
        <v>-8</v>
      </c>
      <c r="N1133" s="15">
        <v>47</v>
      </c>
      <c r="O1133" s="17">
        <v>66</v>
      </c>
      <c r="P1133" s="44">
        <f t="shared" si="72"/>
        <v>-19</v>
      </c>
    </row>
    <row r="1134" spans="1:16" ht="14.1" customHeight="1">
      <c r="A1134" s="2">
        <v>530</v>
      </c>
      <c r="B1134" s="2" t="str">
        <f>VLOOKUP(A1134,Sheet2!$A$1:$B$114,2)</f>
        <v>Lee Co</v>
      </c>
      <c r="C1134" s="2">
        <v>16</v>
      </c>
      <c r="D1134" s="2" t="str">
        <f>VLOOKUP(C1134,Sheet1!$A$1:$B$18,2)</f>
        <v>Service Workers</v>
      </c>
      <c r="E1134" s="15">
        <v>16</v>
      </c>
      <c r="F1134" s="17">
        <v>70</v>
      </c>
      <c r="G1134" s="25">
        <f t="shared" si="69"/>
        <v>-54</v>
      </c>
      <c r="H1134" s="15">
        <v>0</v>
      </c>
      <c r="I1134" s="17">
        <v>0</v>
      </c>
      <c r="J1134" s="25">
        <f t="shared" si="71"/>
        <v>0</v>
      </c>
      <c r="K1134" s="15">
        <v>108</v>
      </c>
      <c r="L1134" s="17">
        <v>84</v>
      </c>
      <c r="M1134" s="25">
        <f t="shared" si="70"/>
        <v>24</v>
      </c>
      <c r="N1134" s="15">
        <v>124</v>
      </c>
      <c r="O1134" s="17">
        <v>154</v>
      </c>
      <c r="P1134" s="44">
        <f t="shared" si="72"/>
        <v>-30</v>
      </c>
    </row>
    <row r="1135" spans="1:16" ht="14.1" customHeight="1">
      <c r="A1135" s="2">
        <v>530</v>
      </c>
      <c r="B1135" s="2" t="str">
        <f>VLOOKUP(A1135,Sheet2!$A$1:$B$114,2)</f>
        <v>Lee Co</v>
      </c>
      <c r="C1135" s="2">
        <v>17</v>
      </c>
      <c r="D1135" s="2" t="str">
        <f>VLOOKUP(C1135,Sheet1!$A$1:$B$18,2)</f>
        <v>Skilled Crafts</v>
      </c>
      <c r="E1135" s="15">
        <v>0</v>
      </c>
      <c r="F1135" s="17">
        <v>0</v>
      </c>
      <c r="G1135" s="25">
        <f t="shared" si="69"/>
        <v>0</v>
      </c>
      <c r="H1135" s="15">
        <v>0</v>
      </c>
      <c r="I1135" s="17">
        <v>0</v>
      </c>
      <c r="J1135" s="25">
        <f t="shared" si="71"/>
        <v>0</v>
      </c>
      <c r="K1135" s="15">
        <v>0</v>
      </c>
      <c r="L1135" s="17">
        <v>0</v>
      </c>
      <c r="M1135" s="25">
        <f t="shared" si="70"/>
        <v>0</v>
      </c>
      <c r="N1135" s="15">
        <v>0</v>
      </c>
      <c r="O1135" s="17">
        <v>0</v>
      </c>
      <c r="P1135" s="44">
        <f t="shared" si="72"/>
        <v>0</v>
      </c>
    </row>
    <row r="1136" spans="1:16" ht="14.1" customHeight="1">
      <c r="A1136" s="2">
        <v>530</v>
      </c>
      <c r="B1136" s="2" t="str">
        <f>VLOOKUP(A1136,Sheet2!$A$1:$B$114,2)</f>
        <v>Lee Co</v>
      </c>
      <c r="C1136" s="2">
        <v>18</v>
      </c>
      <c r="D1136" s="2" t="str">
        <f>VLOOKUP(C1136,Sheet1!$A$1:$B$18,2)</f>
        <v>Laborers Unskilled</v>
      </c>
      <c r="E1136" s="15">
        <v>0</v>
      </c>
      <c r="F1136" s="17">
        <v>0</v>
      </c>
      <c r="G1136" s="25">
        <f t="shared" si="69"/>
        <v>0</v>
      </c>
      <c r="H1136" s="15">
        <v>0</v>
      </c>
      <c r="I1136" s="17">
        <v>0</v>
      </c>
      <c r="J1136" s="25">
        <f t="shared" si="71"/>
        <v>0</v>
      </c>
      <c r="K1136" s="15">
        <v>0</v>
      </c>
      <c r="L1136" s="17">
        <v>0</v>
      </c>
      <c r="M1136" s="25">
        <f t="shared" si="70"/>
        <v>0</v>
      </c>
      <c r="N1136" s="15">
        <v>0</v>
      </c>
      <c r="O1136" s="17">
        <v>0</v>
      </c>
      <c r="P1136" s="44">
        <f t="shared" si="72"/>
        <v>0</v>
      </c>
    </row>
    <row r="1137" spans="1:16" ht="14.1" customHeight="1">
      <c r="A1137" s="2">
        <v>540</v>
      </c>
      <c r="B1137" s="2" t="str">
        <f>VLOOKUP(A1137,Sheet2!$A$1:$B$114,2)</f>
        <v>Lenoir Co</v>
      </c>
      <c r="C1137" s="2">
        <v>1</v>
      </c>
      <c r="D1137" s="2" t="str">
        <f>VLOOKUP(C1137,Sheet1!$A$1:$B$18,2)</f>
        <v>Officials, Administrators, Managers</v>
      </c>
      <c r="E1137" s="15">
        <v>10</v>
      </c>
      <c r="F1137" s="17">
        <v>10</v>
      </c>
      <c r="G1137" s="25">
        <f t="shared" si="69"/>
        <v>0</v>
      </c>
      <c r="H1137" s="15">
        <v>1</v>
      </c>
      <c r="I1137" s="17">
        <v>1</v>
      </c>
      <c r="J1137" s="25">
        <f t="shared" si="71"/>
        <v>0</v>
      </c>
      <c r="K1137" s="15">
        <v>2</v>
      </c>
      <c r="L1137" s="17">
        <v>3</v>
      </c>
      <c r="M1137" s="25">
        <f t="shared" si="70"/>
        <v>-1</v>
      </c>
      <c r="N1137" s="15">
        <v>13</v>
      </c>
      <c r="O1137" s="17">
        <v>14</v>
      </c>
      <c r="P1137" s="44">
        <f t="shared" si="72"/>
        <v>-1</v>
      </c>
    </row>
    <row r="1138" spans="1:16" ht="14.1" customHeight="1">
      <c r="A1138" s="2">
        <v>540</v>
      </c>
      <c r="B1138" s="2" t="str">
        <f>VLOOKUP(A1138,Sheet2!$A$1:$B$114,2)</f>
        <v>Lenoir Co</v>
      </c>
      <c r="C1138" s="2">
        <v>2</v>
      </c>
      <c r="D1138" s="2" t="str">
        <f>VLOOKUP(C1138,Sheet1!$A$1:$B$18,2)</f>
        <v>Principals</v>
      </c>
      <c r="E1138" s="15">
        <v>17</v>
      </c>
      <c r="F1138" s="17">
        <v>17</v>
      </c>
      <c r="G1138" s="25">
        <f t="shared" si="69"/>
        <v>0</v>
      </c>
      <c r="H1138" s="15">
        <v>0</v>
      </c>
      <c r="I1138" s="17">
        <v>0</v>
      </c>
      <c r="J1138" s="25">
        <f t="shared" si="71"/>
        <v>0</v>
      </c>
      <c r="K1138" s="15">
        <v>0</v>
      </c>
      <c r="L1138" s="17">
        <v>0</v>
      </c>
      <c r="M1138" s="25">
        <f t="shared" si="70"/>
        <v>0</v>
      </c>
      <c r="N1138" s="15">
        <v>17</v>
      </c>
      <c r="O1138" s="17">
        <v>17</v>
      </c>
      <c r="P1138" s="44">
        <f t="shared" si="72"/>
        <v>0</v>
      </c>
    </row>
    <row r="1139" spans="1:16" ht="14.1" customHeight="1">
      <c r="A1139" s="2">
        <v>540</v>
      </c>
      <c r="B1139" s="2" t="str">
        <f>VLOOKUP(A1139,Sheet2!$A$1:$B$114,2)</f>
        <v>Lenoir Co</v>
      </c>
      <c r="C1139" s="2">
        <v>3</v>
      </c>
      <c r="D1139" s="2" t="str">
        <f>VLOOKUP(C1139,Sheet1!$A$1:$B$18,2)</f>
        <v>Assistant Principals, Teaching</v>
      </c>
      <c r="E1139" s="15">
        <v>0</v>
      </c>
      <c r="F1139" s="17">
        <v>0</v>
      </c>
      <c r="G1139" s="25">
        <f t="shared" si="69"/>
        <v>0</v>
      </c>
      <c r="H1139" s="15">
        <v>0</v>
      </c>
      <c r="I1139" s="17">
        <v>0</v>
      </c>
      <c r="J1139" s="25">
        <f t="shared" si="71"/>
        <v>0</v>
      </c>
      <c r="K1139" s="15">
        <v>0</v>
      </c>
      <c r="L1139" s="17">
        <v>0</v>
      </c>
      <c r="M1139" s="25">
        <f t="shared" si="70"/>
        <v>0</v>
      </c>
      <c r="N1139" s="15">
        <v>0</v>
      </c>
      <c r="O1139" s="17">
        <v>0</v>
      </c>
      <c r="P1139" s="44">
        <f t="shared" si="72"/>
        <v>0</v>
      </c>
    </row>
    <row r="1140" spans="1:16" ht="14.1" customHeight="1">
      <c r="A1140" s="2">
        <v>540</v>
      </c>
      <c r="B1140" s="2" t="str">
        <f>VLOOKUP(A1140,Sheet2!$A$1:$B$114,2)</f>
        <v>Lenoir Co</v>
      </c>
      <c r="C1140" s="2">
        <v>4</v>
      </c>
      <c r="D1140" s="2" t="str">
        <f>VLOOKUP(C1140,Sheet1!$A$1:$B$18,2)</f>
        <v>Assistant Principals, Non-Teaching</v>
      </c>
      <c r="E1140" s="15">
        <v>11</v>
      </c>
      <c r="F1140" s="17">
        <v>12</v>
      </c>
      <c r="G1140" s="25">
        <f t="shared" si="69"/>
        <v>-1</v>
      </c>
      <c r="H1140" s="15">
        <v>1</v>
      </c>
      <c r="I1140" s="17">
        <v>0</v>
      </c>
      <c r="J1140" s="25">
        <f t="shared" si="71"/>
        <v>1</v>
      </c>
      <c r="K1140" s="15">
        <v>0</v>
      </c>
      <c r="L1140" s="17">
        <v>0</v>
      </c>
      <c r="M1140" s="25">
        <f t="shared" si="70"/>
        <v>0</v>
      </c>
      <c r="N1140" s="15">
        <v>12</v>
      </c>
      <c r="O1140" s="17">
        <v>12</v>
      </c>
      <c r="P1140" s="44">
        <f t="shared" si="72"/>
        <v>0</v>
      </c>
    </row>
    <row r="1141" spans="1:16" ht="14.1" customHeight="1">
      <c r="A1141" s="2">
        <v>540</v>
      </c>
      <c r="B1141" s="2" t="str">
        <f>VLOOKUP(A1141,Sheet2!$A$1:$B$114,2)</f>
        <v>Lenoir Co</v>
      </c>
      <c r="C1141" s="2">
        <v>5</v>
      </c>
      <c r="D1141" s="2" t="str">
        <f>VLOOKUP(C1141,Sheet1!$A$1:$B$18,2)</f>
        <v>Elementry Teachers</v>
      </c>
      <c r="E1141" s="15">
        <v>248</v>
      </c>
      <c r="F1141" s="17">
        <v>241</v>
      </c>
      <c r="G1141" s="25">
        <f t="shared" si="69"/>
        <v>7</v>
      </c>
      <c r="H1141" s="15">
        <v>53</v>
      </c>
      <c r="I1141" s="17">
        <v>55</v>
      </c>
      <c r="J1141" s="25">
        <f t="shared" si="71"/>
        <v>-2</v>
      </c>
      <c r="K1141" s="15">
        <v>8</v>
      </c>
      <c r="L1141" s="17">
        <v>8</v>
      </c>
      <c r="M1141" s="25">
        <f t="shared" si="70"/>
        <v>0</v>
      </c>
      <c r="N1141" s="15">
        <v>309</v>
      </c>
      <c r="O1141" s="17">
        <v>304</v>
      </c>
      <c r="P1141" s="44">
        <f t="shared" si="72"/>
        <v>5</v>
      </c>
    </row>
    <row r="1142" spans="1:16" ht="14.1" customHeight="1">
      <c r="A1142" s="2">
        <v>540</v>
      </c>
      <c r="B1142" s="2" t="str">
        <f>VLOOKUP(A1142,Sheet2!$A$1:$B$114,2)</f>
        <v>Lenoir Co</v>
      </c>
      <c r="C1142" s="2">
        <v>6</v>
      </c>
      <c r="D1142" s="2" t="str">
        <f>VLOOKUP(C1142,Sheet1!$A$1:$B$18,2)</f>
        <v>Secondary Teachers</v>
      </c>
      <c r="E1142" s="15">
        <v>121</v>
      </c>
      <c r="F1142" s="17">
        <v>116</v>
      </c>
      <c r="G1142" s="25">
        <f t="shared" si="69"/>
        <v>5</v>
      </c>
      <c r="H1142" s="15">
        <v>21</v>
      </c>
      <c r="I1142" s="17">
        <v>22</v>
      </c>
      <c r="J1142" s="25">
        <f t="shared" si="71"/>
        <v>-1</v>
      </c>
      <c r="K1142" s="15">
        <v>3</v>
      </c>
      <c r="L1142" s="17">
        <v>1</v>
      </c>
      <c r="M1142" s="25">
        <f t="shared" si="70"/>
        <v>2</v>
      </c>
      <c r="N1142" s="15">
        <v>145</v>
      </c>
      <c r="O1142" s="17">
        <v>139</v>
      </c>
      <c r="P1142" s="44">
        <f t="shared" si="72"/>
        <v>6</v>
      </c>
    </row>
    <row r="1143" spans="1:16" ht="14.1" customHeight="1">
      <c r="A1143" s="2">
        <v>540</v>
      </c>
      <c r="B1143" s="2" t="str">
        <f>VLOOKUP(A1143,Sheet2!$A$1:$B$114,2)</f>
        <v>Lenoir Co</v>
      </c>
      <c r="C1143" s="2">
        <v>7</v>
      </c>
      <c r="D1143" s="2" t="str">
        <f>VLOOKUP(C1143,Sheet1!$A$1:$B$18,2)</f>
        <v>Other Teachers</v>
      </c>
      <c r="E1143" s="15">
        <v>100</v>
      </c>
      <c r="F1143" s="17">
        <v>96</v>
      </c>
      <c r="G1143" s="25">
        <f t="shared" si="69"/>
        <v>4</v>
      </c>
      <c r="H1143" s="15">
        <v>42</v>
      </c>
      <c r="I1143" s="17">
        <v>43</v>
      </c>
      <c r="J1143" s="25">
        <f t="shared" si="71"/>
        <v>-1</v>
      </c>
      <c r="K1143" s="15">
        <v>1</v>
      </c>
      <c r="L1143" s="17">
        <v>0</v>
      </c>
      <c r="M1143" s="25">
        <f t="shared" si="70"/>
        <v>1</v>
      </c>
      <c r="N1143" s="15">
        <v>143</v>
      </c>
      <c r="O1143" s="17">
        <v>139</v>
      </c>
      <c r="P1143" s="44">
        <f t="shared" si="72"/>
        <v>4</v>
      </c>
    </row>
    <row r="1144" spans="1:16" ht="14.1" customHeight="1">
      <c r="A1144" s="2">
        <v>540</v>
      </c>
      <c r="B1144" s="2" t="str">
        <f>VLOOKUP(A1144,Sheet2!$A$1:$B$114,2)</f>
        <v>Lenoir Co</v>
      </c>
      <c r="C1144" s="2">
        <v>8</v>
      </c>
      <c r="D1144" s="2" t="str">
        <f>VLOOKUP(C1144,Sheet1!$A$1:$B$18,2)</f>
        <v>Guidence Personnel</v>
      </c>
      <c r="E1144" s="15">
        <v>25</v>
      </c>
      <c r="F1144" s="17">
        <v>26</v>
      </c>
      <c r="G1144" s="25">
        <f t="shared" si="69"/>
        <v>-1</v>
      </c>
      <c r="H1144" s="15">
        <v>0</v>
      </c>
      <c r="I1144" s="17">
        <v>0</v>
      </c>
      <c r="J1144" s="25">
        <f t="shared" si="71"/>
        <v>0</v>
      </c>
      <c r="K1144" s="15">
        <v>0</v>
      </c>
      <c r="L1144" s="17">
        <v>0</v>
      </c>
      <c r="M1144" s="25">
        <f t="shared" si="70"/>
        <v>0</v>
      </c>
      <c r="N1144" s="15">
        <v>25</v>
      </c>
      <c r="O1144" s="17">
        <v>26</v>
      </c>
      <c r="P1144" s="44">
        <f t="shared" si="72"/>
        <v>-1</v>
      </c>
    </row>
    <row r="1145" spans="1:16" ht="14.1" customHeight="1">
      <c r="A1145" s="2">
        <v>540</v>
      </c>
      <c r="B1145" s="2" t="str">
        <f>VLOOKUP(A1145,Sheet2!$A$1:$B$114,2)</f>
        <v>Lenoir Co</v>
      </c>
      <c r="C1145" s="2">
        <v>9</v>
      </c>
      <c r="D1145" s="2" t="str">
        <f>VLOOKUP(C1145,Sheet1!$A$1:$B$18,2)</f>
        <v>Psychology Personnel</v>
      </c>
      <c r="E1145" s="15">
        <v>3</v>
      </c>
      <c r="F1145" s="17">
        <v>3</v>
      </c>
      <c r="G1145" s="25">
        <f t="shared" si="69"/>
        <v>0</v>
      </c>
      <c r="H1145" s="15">
        <v>0</v>
      </c>
      <c r="I1145" s="17">
        <v>0</v>
      </c>
      <c r="J1145" s="25">
        <f t="shared" si="71"/>
        <v>0</v>
      </c>
      <c r="K1145" s="15">
        <v>0</v>
      </c>
      <c r="L1145" s="17">
        <v>0</v>
      </c>
      <c r="M1145" s="25">
        <f t="shared" si="70"/>
        <v>0</v>
      </c>
      <c r="N1145" s="15">
        <v>3</v>
      </c>
      <c r="O1145" s="17">
        <v>3</v>
      </c>
      <c r="P1145" s="44">
        <f t="shared" si="72"/>
        <v>0</v>
      </c>
    </row>
    <row r="1146" spans="1:16" ht="14.1" customHeight="1">
      <c r="A1146" s="2">
        <v>540</v>
      </c>
      <c r="B1146" s="2" t="str">
        <f>VLOOKUP(A1146,Sheet2!$A$1:$B$114,2)</f>
        <v>Lenoir Co</v>
      </c>
      <c r="C1146" s="2">
        <v>10</v>
      </c>
      <c r="D1146" s="2" t="str">
        <f>VLOOKUP(C1146,Sheet1!$A$1:$B$18,2)</f>
        <v>Media Cordinators and Audio Visual</v>
      </c>
      <c r="E1146" s="15">
        <v>16</v>
      </c>
      <c r="F1146" s="17">
        <v>16</v>
      </c>
      <c r="G1146" s="25">
        <f t="shared" si="69"/>
        <v>0</v>
      </c>
      <c r="H1146" s="15">
        <v>0</v>
      </c>
      <c r="I1146" s="17">
        <v>0</v>
      </c>
      <c r="J1146" s="25">
        <f t="shared" si="71"/>
        <v>0</v>
      </c>
      <c r="K1146" s="15">
        <v>0</v>
      </c>
      <c r="L1146" s="17">
        <v>0</v>
      </c>
      <c r="M1146" s="25">
        <f t="shared" si="70"/>
        <v>0</v>
      </c>
      <c r="N1146" s="15">
        <v>16</v>
      </c>
      <c r="O1146" s="17">
        <v>16</v>
      </c>
      <c r="P1146" s="44">
        <f t="shared" si="72"/>
        <v>0</v>
      </c>
    </row>
    <row r="1147" spans="1:16" ht="14.1" customHeight="1">
      <c r="A1147" s="2">
        <v>540</v>
      </c>
      <c r="B1147" s="2" t="str">
        <f>VLOOKUP(A1147,Sheet2!$A$1:$B$114,2)</f>
        <v>Lenoir Co</v>
      </c>
      <c r="C1147" s="2">
        <v>11</v>
      </c>
      <c r="D1147" s="2" t="str">
        <f>VLOOKUP(C1147,Sheet1!$A$1:$B$18,2)</f>
        <v>Consultants and Supervisors of Instructions</v>
      </c>
      <c r="E1147" s="15">
        <v>1</v>
      </c>
      <c r="F1147" s="17">
        <v>1</v>
      </c>
      <c r="G1147" s="25">
        <f t="shared" si="69"/>
        <v>0</v>
      </c>
      <c r="H1147" s="15">
        <v>0</v>
      </c>
      <c r="I1147" s="17">
        <v>0</v>
      </c>
      <c r="J1147" s="25">
        <f t="shared" si="71"/>
        <v>0</v>
      </c>
      <c r="K1147" s="15">
        <v>0</v>
      </c>
      <c r="L1147" s="17">
        <v>0</v>
      </c>
      <c r="M1147" s="25">
        <f t="shared" si="70"/>
        <v>0</v>
      </c>
      <c r="N1147" s="15">
        <v>1</v>
      </c>
      <c r="O1147" s="17">
        <v>1</v>
      </c>
      <c r="P1147" s="44">
        <f t="shared" si="72"/>
        <v>0</v>
      </c>
    </row>
    <row r="1148" spans="1:16" ht="14.1" customHeight="1">
      <c r="A1148" s="2">
        <v>540</v>
      </c>
      <c r="B1148" s="2" t="str">
        <f>VLOOKUP(A1148,Sheet2!$A$1:$B$114,2)</f>
        <v>Lenoir Co</v>
      </c>
      <c r="C1148" s="2">
        <v>12</v>
      </c>
      <c r="D1148" s="2" t="str">
        <f>VLOOKUP(C1148,Sheet1!$A$1:$B$18,2)</f>
        <v>Other Professional Staff</v>
      </c>
      <c r="E1148" s="15">
        <v>24</v>
      </c>
      <c r="F1148" s="17">
        <v>24</v>
      </c>
      <c r="G1148" s="25">
        <f t="shared" si="69"/>
        <v>0</v>
      </c>
      <c r="H1148" s="15">
        <v>6</v>
      </c>
      <c r="I1148" s="17">
        <v>4</v>
      </c>
      <c r="J1148" s="25">
        <f t="shared" si="71"/>
        <v>2</v>
      </c>
      <c r="K1148" s="15">
        <v>7</v>
      </c>
      <c r="L1148" s="17">
        <v>8</v>
      </c>
      <c r="M1148" s="25">
        <f t="shared" si="70"/>
        <v>-1</v>
      </c>
      <c r="N1148" s="15">
        <v>37</v>
      </c>
      <c r="O1148" s="17">
        <v>36</v>
      </c>
      <c r="P1148" s="44">
        <f t="shared" si="72"/>
        <v>1</v>
      </c>
    </row>
    <row r="1149" spans="1:16" ht="14.1" customHeight="1">
      <c r="A1149" s="2">
        <v>540</v>
      </c>
      <c r="B1149" s="2" t="str">
        <f>VLOOKUP(A1149,Sheet2!$A$1:$B$114,2)</f>
        <v>Lenoir Co</v>
      </c>
      <c r="C1149" s="2">
        <v>13</v>
      </c>
      <c r="D1149" s="2" t="str">
        <f>VLOOKUP(C1149,Sheet1!$A$1:$B$18,2)</f>
        <v>Teacher Assistants</v>
      </c>
      <c r="E1149" s="15">
        <v>115</v>
      </c>
      <c r="F1149" s="17">
        <v>113</v>
      </c>
      <c r="G1149" s="25">
        <f t="shared" si="69"/>
        <v>2</v>
      </c>
      <c r="H1149" s="15">
        <v>24</v>
      </c>
      <c r="I1149" s="17">
        <v>35</v>
      </c>
      <c r="J1149" s="25">
        <f t="shared" si="71"/>
        <v>-11</v>
      </c>
      <c r="K1149" s="15">
        <v>9</v>
      </c>
      <c r="L1149" s="17">
        <v>6</v>
      </c>
      <c r="M1149" s="25">
        <f t="shared" si="70"/>
        <v>3</v>
      </c>
      <c r="N1149" s="15">
        <v>148</v>
      </c>
      <c r="O1149" s="17">
        <v>154</v>
      </c>
      <c r="P1149" s="44">
        <f t="shared" si="72"/>
        <v>-6</v>
      </c>
    </row>
    <row r="1150" spans="1:16" ht="14.1" customHeight="1">
      <c r="A1150" s="2">
        <v>540</v>
      </c>
      <c r="B1150" s="2" t="str">
        <f>VLOOKUP(A1150,Sheet2!$A$1:$B$114,2)</f>
        <v>Lenoir Co</v>
      </c>
      <c r="C1150" s="2">
        <v>14</v>
      </c>
      <c r="D1150" s="2" t="str">
        <f>VLOOKUP(C1150,Sheet1!$A$1:$B$18,2)</f>
        <v>Technicians</v>
      </c>
      <c r="E1150" s="15">
        <v>5</v>
      </c>
      <c r="F1150" s="17">
        <v>5</v>
      </c>
      <c r="G1150" s="25">
        <f t="shared" si="69"/>
        <v>0</v>
      </c>
      <c r="H1150" s="15">
        <v>2</v>
      </c>
      <c r="I1150" s="17">
        <v>0</v>
      </c>
      <c r="J1150" s="25">
        <f t="shared" si="71"/>
        <v>2</v>
      </c>
      <c r="K1150" s="15">
        <v>0</v>
      </c>
      <c r="L1150" s="17">
        <v>0</v>
      </c>
      <c r="M1150" s="25">
        <f t="shared" si="70"/>
        <v>0</v>
      </c>
      <c r="N1150" s="15">
        <v>7</v>
      </c>
      <c r="O1150" s="17">
        <v>5</v>
      </c>
      <c r="P1150" s="44">
        <f t="shared" si="72"/>
        <v>2</v>
      </c>
    </row>
    <row r="1151" spans="1:16" ht="14.1" customHeight="1">
      <c r="A1151" s="2">
        <v>540</v>
      </c>
      <c r="B1151" s="2" t="str">
        <f>VLOOKUP(A1151,Sheet2!$A$1:$B$114,2)</f>
        <v>Lenoir Co</v>
      </c>
      <c r="C1151" s="2">
        <v>15</v>
      </c>
      <c r="D1151" s="2" t="str">
        <f>VLOOKUP(C1151,Sheet1!$A$1:$B$18,2)</f>
        <v>Clerks/Secretaries</v>
      </c>
      <c r="E1151" s="15">
        <v>67</v>
      </c>
      <c r="F1151" s="17">
        <v>67</v>
      </c>
      <c r="G1151" s="25">
        <f t="shared" ref="G1151:G1214" si="73">E1151-F1151</f>
        <v>0</v>
      </c>
      <c r="H1151" s="15">
        <v>1</v>
      </c>
      <c r="I1151" s="17">
        <v>5</v>
      </c>
      <c r="J1151" s="25">
        <f t="shared" si="71"/>
        <v>-4</v>
      </c>
      <c r="K1151" s="15">
        <v>2</v>
      </c>
      <c r="L1151" s="17">
        <v>2</v>
      </c>
      <c r="M1151" s="25">
        <f t="shared" si="70"/>
        <v>0</v>
      </c>
      <c r="N1151" s="15">
        <v>70</v>
      </c>
      <c r="O1151" s="17">
        <v>74</v>
      </c>
      <c r="P1151" s="44">
        <f t="shared" si="72"/>
        <v>-4</v>
      </c>
    </row>
    <row r="1152" spans="1:16" ht="14.1" customHeight="1">
      <c r="A1152" s="2">
        <v>540</v>
      </c>
      <c r="B1152" s="2" t="str">
        <f>VLOOKUP(A1152,Sheet2!$A$1:$B$114,2)</f>
        <v>Lenoir Co</v>
      </c>
      <c r="C1152" s="2">
        <v>16</v>
      </c>
      <c r="D1152" s="2" t="str">
        <f>VLOOKUP(C1152,Sheet1!$A$1:$B$18,2)</f>
        <v>Service Workers</v>
      </c>
      <c r="E1152" s="15">
        <v>80</v>
      </c>
      <c r="F1152" s="17">
        <v>61</v>
      </c>
      <c r="G1152" s="25">
        <f t="shared" si="73"/>
        <v>19</v>
      </c>
      <c r="H1152" s="15">
        <v>4</v>
      </c>
      <c r="I1152" s="17">
        <v>3</v>
      </c>
      <c r="J1152" s="25">
        <f t="shared" si="71"/>
        <v>1</v>
      </c>
      <c r="K1152" s="15">
        <v>59</v>
      </c>
      <c r="L1152" s="17">
        <v>68</v>
      </c>
      <c r="M1152" s="25">
        <f t="shared" si="70"/>
        <v>-9</v>
      </c>
      <c r="N1152" s="15">
        <v>143</v>
      </c>
      <c r="O1152" s="17">
        <v>132</v>
      </c>
      <c r="P1152" s="44">
        <f t="shared" si="72"/>
        <v>11</v>
      </c>
    </row>
    <row r="1153" spans="1:16" ht="14.1" customHeight="1">
      <c r="A1153" s="2">
        <v>540</v>
      </c>
      <c r="B1153" s="2" t="str">
        <f>VLOOKUP(A1153,Sheet2!$A$1:$B$114,2)</f>
        <v>Lenoir Co</v>
      </c>
      <c r="C1153" s="2">
        <v>17</v>
      </c>
      <c r="D1153" s="2" t="str">
        <f>VLOOKUP(C1153,Sheet1!$A$1:$B$18,2)</f>
        <v>Skilled Crafts</v>
      </c>
      <c r="E1153" s="15">
        <v>22</v>
      </c>
      <c r="F1153" s="17">
        <v>25</v>
      </c>
      <c r="G1153" s="25">
        <f t="shared" si="73"/>
        <v>-3</v>
      </c>
      <c r="H1153" s="15">
        <v>0</v>
      </c>
      <c r="I1153" s="17">
        <v>0</v>
      </c>
      <c r="J1153" s="25">
        <f t="shared" si="71"/>
        <v>0</v>
      </c>
      <c r="K1153" s="15">
        <v>0</v>
      </c>
      <c r="L1153" s="17">
        <v>1</v>
      </c>
      <c r="M1153" s="25">
        <f t="shared" si="70"/>
        <v>-1</v>
      </c>
      <c r="N1153" s="15">
        <v>22</v>
      </c>
      <c r="O1153" s="17">
        <v>26</v>
      </c>
      <c r="P1153" s="44">
        <f t="shared" si="72"/>
        <v>-4</v>
      </c>
    </row>
    <row r="1154" spans="1:16" ht="14.1" customHeight="1">
      <c r="A1154" s="2">
        <v>540</v>
      </c>
      <c r="B1154" s="2" t="str">
        <f>VLOOKUP(A1154,Sheet2!$A$1:$B$114,2)</f>
        <v>Lenoir Co</v>
      </c>
      <c r="C1154" s="2">
        <v>18</v>
      </c>
      <c r="D1154" s="2" t="str">
        <f>VLOOKUP(C1154,Sheet1!$A$1:$B$18,2)</f>
        <v>Laborers Unskilled</v>
      </c>
      <c r="E1154" s="15">
        <v>3</v>
      </c>
      <c r="F1154" s="17">
        <v>3</v>
      </c>
      <c r="G1154" s="25">
        <f t="shared" si="73"/>
        <v>0</v>
      </c>
      <c r="H1154" s="15">
        <v>0</v>
      </c>
      <c r="I1154" s="17">
        <v>0</v>
      </c>
      <c r="J1154" s="25">
        <f t="shared" si="71"/>
        <v>0</v>
      </c>
      <c r="K1154" s="15">
        <v>0</v>
      </c>
      <c r="L1154" s="17">
        <v>0</v>
      </c>
      <c r="M1154" s="25">
        <f t="shared" si="70"/>
        <v>0</v>
      </c>
      <c r="N1154" s="15">
        <v>3</v>
      </c>
      <c r="O1154" s="17">
        <v>3</v>
      </c>
      <c r="P1154" s="44">
        <f t="shared" si="72"/>
        <v>0</v>
      </c>
    </row>
    <row r="1155" spans="1:16" ht="14.1" customHeight="1">
      <c r="A1155" s="2">
        <v>550</v>
      </c>
      <c r="B1155" s="2" t="str">
        <f>VLOOKUP(A1155,Sheet2!$A$1:$B$114,2)</f>
        <v>Lincoln Co</v>
      </c>
      <c r="C1155" s="2">
        <v>1</v>
      </c>
      <c r="D1155" s="2" t="str">
        <f>VLOOKUP(C1155,Sheet1!$A$1:$B$18,2)</f>
        <v>Officials, Administrators, Managers</v>
      </c>
      <c r="E1155" s="15">
        <v>7</v>
      </c>
      <c r="F1155" s="17">
        <v>8</v>
      </c>
      <c r="G1155" s="25">
        <f t="shared" si="73"/>
        <v>-1</v>
      </c>
      <c r="H1155" s="15">
        <v>1</v>
      </c>
      <c r="I1155" s="17">
        <v>2</v>
      </c>
      <c r="J1155" s="25">
        <f t="shared" si="71"/>
        <v>-1</v>
      </c>
      <c r="K1155" s="15">
        <v>10</v>
      </c>
      <c r="L1155" s="17">
        <v>12</v>
      </c>
      <c r="M1155" s="25">
        <f t="shared" ref="M1155:M1218" si="74">K1155-L1155</f>
        <v>-2</v>
      </c>
      <c r="N1155" s="15">
        <v>18</v>
      </c>
      <c r="O1155" s="17">
        <v>22</v>
      </c>
      <c r="P1155" s="44">
        <f t="shared" si="72"/>
        <v>-4</v>
      </c>
    </row>
    <row r="1156" spans="1:16" ht="14.1" customHeight="1">
      <c r="A1156" s="2">
        <v>550</v>
      </c>
      <c r="B1156" s="2" t="str">
        <f>VLOOKUP(A1156,Sheet2!$A$1:$B$114,2)</f>
        <v>Lincoln Co</v>
      </c>
      <c r="C1156" s="2">
        <v>2</v>
      </c>
      <c r="D1156" s="2" t="str">
        <f>VLOOKUP(C1156,Sheet1!$A$1:$B$18,2)</f>
        <v>Principals</v>
      </c>
      <c r="E1156" s="15">
        <v>19</v>
      </c>
      <c r="F1156" s="17">
        <v>23</v>
      </c>
      <c r="G1156" s="25">
        <f t="shared" si="73"/>
        <v>-4</v>
      </c>
      <c r="H1156" s="15">
        <v>0</v>
      </c>
      <c r="I1156" s="17">
        <v>0</v>
      </c>
      <c r="J1156" s="25">
        <f t="shared" ref="J1156:J1219" si="75">H1156-I1156</f>
        <v>0</v>
      </c>
      <c r="K1156" s="15">
        <v>5</v>
      </c>
      <c r="L1156" s="17">
        <v>0</v>
      </c>
      <c r="M1156" s="25">
        <f t="shared" si="74"/>
        <v>5</v>
      </c>
      <c r="N1156" s="15">
        <v>24</v>
      </c>
      <c r="O1156" s="17">
        <v>23</v>
      </c>
      <c r="P1156" s="44">
        <f t="shared" ref="P1156:P1219" si="76">N1156-O1156</f>
        <v>1</v>
      </c>
    </row>
    <row r="1157" spans="1:16" ht="14.1" customHeight="1">
      <c r="A1157" s="2">
        <v>550</v>
      </c>
      <c r="B1157" s="2" t="str">
        <f>VLOOKUP(A1157,Sheet2!$A$1:$B$114,2)</f>
        <v>Lincoln Co</v>
      </c>
      <c r="C1157" s="2">
        <v>3</v>
      </c>
      <c r="D1157" s="2" t="str">
        <f>VLOOKUP(C1157,Sheet1!$A$1:$B$18,2)</f>
        <v>Assistant Principals, Teaching</v>
      </c>
      <c r="E1157" s="15">
        <v>0</v>
      </c>
      <c r="F1157" s="17">
        <v>0</v>
      </c>
      <c r="G1157" s="25">
        <f t="shared" si="73"/>
        <v>0</v>
      </c>
      <c r="H1157" s="15">
        <v>0</v>
      </c>
      <c r="I1157" s="17">
        <v>0</v>
      </c>
      <c r="J1157" s="25">
        <f t="shared" si="75"/>
        <v>0</v>
      </c>
      <c r="K1157" s="15">
        <v>0</v>
      </c>
      <c r="L1157" s="17">
        <v>0</v>
      </c>
      <c r="M1157" s="25">
        <f t="shared" si="74"/>
        <v>0</v>
      </c>
      <c r="N1157" s="15">
        <v>0</v>
      </c>
      <c r="O1157" s="17">
        <v>0</v>
      </c>
      <c r="P1157" s="44">
        <f t="shared" si="76"/>
        <v>0</v>
      </c>
    </row>
    <row r="1158" spans="1:16" ht="14.1" customHeight="1">
      <c r="A1158" s="2">
        <v>550</v>
      </c>
      <c r="B1158" s="2" t="str">
        <f>VLOOKUP(A1158,Sheet2!$A$1:$B$114,2)</f>
        <v>Lincoln Co</v>
      </c>
      <c r="C1158" s="2">
        <v>4</v>
      </c>
      <c r="D1158" s="2" t="str">
        <f>VLOOKUP(C1158,Sheet1!$A$1:$B$18,2)</f>
        <v>Assistant Principals, Non-Teaching</v>
      </c>
      <c r="E1158" s="15">
        <v>23</v>
      </c>
      <c r="F1158" s="17">
        <v>22</v>
      </c>
      <c r="G1158" s="25">
        <f t="shared" si="73"/>
        <v>1</v>
      </c>
      <c r="H1158" s="15">
        <v>0</v>
      </c>
      <c r="I1158" s="17">
        <v>0</v>
      </c>
      <c r="J1158" s="25">
        <f t="shared" si="75"/>
        <v>0</v>
      </c>
      <c r="K1158" s="15">
        <v>5</v>
      </c>
      <c r="L1158" s="17">
        <v>6</v>
      </c>
      <c r="M1158" s="25">
        <f t="shared" si="74"/>
        <v>-1</v>
      </c>
      <c r="N1158" s="15">
        <v>28</v>
      </c>
      <c r="O1158" s="17">
        <v>28</v>
      </c>
      <c r="P1158" s="44">
        <f t="shared" si="76"/>
        <v>0</v>
      </c>
    </row>
    <row r="1159" spans="1:16" ht="14.1" customHeight="1">
      <c r="A1159" s="2">
        <v>550</v>
      </c>
      <c r="B1159" s="2" t="str">
        <f>VLOOKUP(A1159,Sheet2!$A$1:$B$114,2)</f>
        <v>Lincoln Co</v>
      </c>
      <c r="C1159" s="2">
        <v>5</v>
      </c>
      <c r="D1159" s="2" t="str">
        <f>VLOOKUP(C1159,Sheet1!$A$1:$B$18,2)</f>
        <v>Elementry Teachers</v>
      </c>
      <c r="E1159" s="15">
        <v>439</v>
      </c>
      <c r="F1159" s="17">
        <v>367</v>
      </c>
      <c r="G1159" s="25">
        <f t="shared" si="73"/>
        <v>72</v>
      </c>
      <c r="H1159" s="15">
        <v>53</v>
      </c>
      <c r="I1159" s="17">
        <v>45</v>
      </c>
      <c r="J1159" s="25">
        <f t="shared" si="75"/>
        <v>8</v>
      </c>
      <c r="K1159" s="15">
        <v>35</v>
      </c>
      <c r="L1159" s="17">
        <v>27</v>
      </c>
      <c r="M1159" s="25">
        <f t="shared" si="74"/>
        <v>8</v>
      </c>
      <c r="N1159" s="15">
        <v>527</v>
      </c>
      <c r="O1159" s="17">
        <v>439</v>
      </c>
      <c r="P1159" s="44">
        <f t="shared" si="76"/>
        <v>88</v>
      </c>
    </row>
    <row r="1160" spans="1:16" ht="14.1" customHeight="1">
      <c r="A1160" s="2">
        <v>550</v>
      </c>
      <c r="B1160" s="2" t="str">
        <f>VLOOKUP(A1160,Sheet2!$A$1:$B$114,2)</f>
        <v>Lincoln Co</v>
      </c>
      <c r="C1160" s="2">
        <v>6</v>
      </c>
      <c r="D1160" s="2" t="str">
        <f>VLOOKUP(C1160,Sheet1!$A$1:$B$18,2)</f>
        <v>Secondary Teachers</v>
      </c>
      <c r="E1160" s="15">
        <v>165</v>
      </c>
      <c r="F1160" s="17">
        <v>158</v>
      </c>
      <c r="G1160" s="25">
        <f t="shared" si="73"/>
        <v>7</v>
      </c>
      <c r="H1160" s="15">
        <v>4</v>
      </c>
      <c r="I1160" s="17">
        <v>9</v>
      </c>
      <c r="J1160" s="25">
        <f t="shared" si="75"/>
        <v>-5</v>
      </c>
      <c r="K1160" s="15">
        <v>16</v>
      </c>
      <c r="L1160" s="17">
        <v>17</v>
      </c>
      <c r="M1160" s="25">
        <f t="shared" si="74"/>
        <v>-1</v>
      </c>
      <c r="N1160" s="15">
        <v>185</v>
      </c>
      <c r="O1160" s="17">
        <v>184</v>
      </c>
      <c r="P1160" s="44">
        <f t="shared" si="76"/>
        <v>1</v>
      </c>
    </row>
    <row r="1161" spans="1:16" ht="14.1" customHeight="1">
      <c r="A1161" s="2">
        <v>550</v>
      </c>
      <c r="B1161" s="2" t="str">
        <f>VLOOKUP(A1161,Sheet2!$A$1:$B$114,2)</f>
        <v>Lincoln Co</v>
      </c>
      <c r="C1161" s="2">
        <v>7</v>
      </c>
      <c r="D1161" s="2" t="str">
        <f>VLOOKUP(C1161,Sheet1!$A$1:$B$18,2)</f>
        <v>Other Teachers</v>
      </c>
      <c r="E1161" s="15">
        <v>32</v>
      </c>
      <c r="F1161" s="17">
        <v>219</v>
      </c>
      <c r="G1161" s="25">
        <f t="shared" si="73"/>
        <v>-187</v>
      </c>
      <c r="H1161" s="15">
        <v>1</v>
      </c>
      <c r="I1161" s="17">
        <v>29</v>
      </c>
      <c r="J1161" s="25">
        <f t="shared" si="75"/>
        <v>-28</v>
      </c>
      <c r="K1161" s="15">
        <v>3</v>
      </c>
      <c r="L1161" s="17">
        <v>13</v>
      </c>
      <c r="M1161" s="25">
        <f t="shared" si="74"/>
        <v>-10</v>
      </c>
      <c r="N1161" s="15">
        <v>36</v>
      </c>
      <c r="O1161" s="17">
        <v>261</v>
      </c>
      <c r="P1161" s="44">
        <f t="shared" si="76"/>
        <v>-225</v>
      </c>
    </row>
    <row r="1162" spans="1:16" ht="14.1" customHeight="1">
      <c r="A1162" s="2">
        <v>550</v>
      </c>
      <c r="B1162" s="2" t="str">
        <f>VLOOKUP(A1162,Sheet2!$A$1:$B$114,2)</f>
        <v>Lincoln Co</v>
      </c>
      <c r="C1162" s="2">
        <v>8</v>
      </c>
      <c r="D1162" s="2" t="str">
        <f>VLOOKUP(C1162,Sheet1!$A$1:$B$18,2)</f>
        <v>Guidence Personnel</v>
      </c>
      <c r="E1162" s="15">
        <v>38</v>
      </c>
      <c r="F1162" s="17">
        <v>37</v>
      </c>
      <c r="G1162" s="25">
        <f t="shared" si="73"/>
        <v>1</v>
      </c>
      <c r="H1162" s="15">
        <v>1</v>
      </c>
      <c r="I1162" s="17">
        <v>0</v>
      </c>
      <c r="J1162" s="25">
        <f t="shared" si="75"/>
        <v>1</v>
      </c>
      <c r="K1162" s="15">
        <v>0</v>
      </c>
      <c r="L1162" s="17">
        <v>0</v>
      </c>
      <c r="M1162" s="25">
        <f t="shared" si="74"/>
        <v>0</v>
      </c>
      <c r="N1162" s="15">
        <v>39</v>
      </c>
      <c r="O1162" s="17">
        <v>37</v>
      </c>
      <c r="P1162" s="44">
        <f t="shared" si="76"/>
        <v>2</v>
      </c>
    </row>
    <row r="1163" spans="1:16" ht="14.1" customHeight="1">
      <c r="A1163" s="2">
        <v>550</v>
      </c>
      <c r="B1163" s="2" t="str">
        <f>VLOOKUP(A1163,Sheet2!$A$1:$B$114,2)</f>
        <v>Lincoln Co</v>
      </c>
      <c r="C1163" s="2">
        <v>9</v>
      </c>
      <c r="D1163" s="2" t="str">
        <f>VLOOKUP(C1163,Sheet1!$A$1:$B$18,2)</f>
        <v>Psychology Personnel</v>
      </c>
      <c r="E1163" s="15">
        <v>0</v>
      </c>
      <c r="F1163" s="17">
        <v>0</v>
      </c>
      <c r="G1163" s="25">
        <f t="shared" si="73"/>
        <v>0</v>
      </c>
      <c r="H1163" s="15">
        <v>0</v>
      </c>
      <c r="I1163" s="17">
        <v>0</v>
      </c>
      <c r="J1163" s="25">
        <f t="shared" si="75"/>
        <v>0</v>
      </c>
      <c r="K1163" s="15">
        <v>0</v>
      </c>
      <c r="L1163" s="17">
        <v>0</v>
      </c>
      <c r="M1163" s="25">
        <f t="shared" si="74"/>
        <v>0</v>
      </c>
      <c r="N1163" s="15">
        <v>0</v>
      </c>
      <c r="O1163" s="17">
        <v>0</v>
      </c>
      <c r="P1163" s="44">
        <f t="shared" si="76"/>
        <v>0</v>
      </c>
    </row>
    <row r="1164" spans="1:16" ht="14.1" customHeight="1">
      <c r="A1164" s="2">
        <v>550</v>
      </c>
      <c r="B1164" s="2" t="str">
        <f>VLOOKUP(A1164,Sheet2!$A$1:$B$114,2)</f>
        <v>Lincoln Co</v>
      </c>
      <c r="C1164" s="2">
        <v>10</v>
      </c>
      <c r="D1164" s="2" t="str">
        <f>VLOOKUP(C1164,Sheet1!$A$1:$B$18,2)</f>
        <v>Media Cordinators and Audio Visual</v>
      </c>
      <c r="E1164" s="15">
        <v>16</v>
      </c>
      <c r="F1164" s="17">
        <v>19</v>
      </c>
      <c r="G1164" s="25">
        <f t="shared" si="73"/>
        <v>-3</v>
      </c>
      <c r="H1164" s="15">
        <v>0</v>
      </c>
      <c r="I1164" s="17">
        <v>0</v>
      </c>
      <c r="J1164" s="25">
        <f t="shared" si="75"/>
        <v>0</v>
      </c>
      <c r="K1164" s="15">
        <v>0</v>
      </c>
      <c r="L1164" s="17">
        <v>0</v>
      </c>
      <c r="M1164" s="25">
        <f t="shared" si="74"/>
        <v>0</v>
      </c>
      <c r="N1164" s="15">
        <v>16</v>
      </c>
      <c r="O1164" s="17">
        <v>19</v>
      </c>
      <c r="P1164" s="44">
        <f t="shared" si="76"/>
        <v>-3</v>
      </c>
    </row>
    <row r="1165" spans="1:16" ht="14.1" customHeight="1">
      <c r="A1165" s="2">
        <v>550</v>
      </c>
      <c r="B1165" s="2" t="str">
        <f>VLOOKUP(A1165,Sheet2!$A$1:$B$114,2)</f>
        <v>Lincoln Co</v>
      </c>
      <c r="C1165" s="2">
        <v>11</v>
      </c>
      <c r="D1165" s="2" t="str">
        <f>VLOOKUP(C1165,Sheet1!$A$1:$B$18,2)</f>
        <v>Consultants and Supervisors of Instructions</v>
      </c>
      <c r="E1165" s="15">
        <v>0</v>
      </c>
      <c r="F1165" s="17">
        <v>3</v>
      </c>
      <c r="G1165" s="25">
        <f t="shared" si="73"/>
        <v>-3</v>
      </c>
      <c r="H1165" s="15">
        <v>0</v>
      </c>
      <c r="I1165" s="17">
        <v>3</v>
      </c>
      <c r="J1165" s="25">
        <f t="shared" si="75"/>
        <v>-3</v>
      </c>
      <c r="K1165" s="15">
        <v>1</v>
      </c>
      <c r="L1165" s="17">
        <v>0</v>
      </c>
      <c r="M1165" s="25">
        <f t="shared" si="74"/>
        <v>1</v>
      </c>
      <c r="N1165" s="15">
        <v>1</v>
      </c>
      <c r="O1165" s="17">
        <v>6</v>
      </c>
      <c r="P1165" s="44">
        <f t="shared" si="76"/>
        <v>-5</v>
      </c>
    </row>
    <row r="1166" spans="1:16" ht="14.1" customHeight="1">
      <c r="A1166" s="2">
        <v>550</v>
      </c>
      <c r="B1166" s="2" t="str">
        <f>VLOOKUP(A1166,Sheet2!$A$1:$B$114,2)</f>
        <v>Lincoln Co</v>
      </c>
      <c r="C1166" s="2">
        <v>12</v>
      </c>
      <c r="D1166" s="2" t="str">
        <f>VLOOKUP(C1166,Sheet1!$A$1:$B$18,2)</f>
        <v>Other Professional Staff</v>
      </c>
      <c r="E1166" s="15">
        <v>15</v>
      </c>
      <c r="F1166" s="17">
        <v>22</v>
      </c>
      <c r="G1166" s="25">
        <f t="shared" si="73"/>
        <v>-7</v>
      </c>
      <c r="H1166" s="15">
        <v>5</v>
      </c>
      <c r="I1166" s="17">
        <v>3</v>
      </c>
      <c r="J1166" s="25">
        <f t="shared" si="75"/>
        <v>2</v>
      </c>
      <c r="K1166" s="15">
        <v>2</v>
      </c>
      <c r="L1166" s="17">
        <v>0</v>
      </c>
      <c r="M1166" s="25">
        <f t="shared" si="74"/>
        <v>2</v>
      </c>
      <c r="N1166" s="15">
        <v>22</v>
      </c>
      <c r="O1166" s="17">
        <v>25</v>
      </c>
      <c r="P1166" s="44">
        <f t="shared" si="76"/>
        <v>-3</v>
      </c>
    </row>
    <row r="1167" spans="1:16" ht="14.1" customHeight="1">
      <c r="A1167" s="2">
        <v>550</v>
      </c>
      <c r="B1167" s="2" t="str">
        <f>VLOOKUP(A1167,Sheet2!$A$1:$B$114,2)</f>
        <v>Lincoln Co</v>
      </c>
      <c r="C1167" s="2">
        <v>13</v>
      </c>
      <c r="D1167" s="2" t="str">
        <f>VLOOKUP(C1167,Sheet1!$A$1:$B$18,2)</f>
        <v>Teacher Assistants</v>
      </c>
      <c r="E1167" s="15">
        <v>81</v>
      </c>
      <c r="F1167" s="17">
        <v>145</v>
      </c>
      <c r="G1167" s="25">
        <f t="shared" si="73"/>
        <v>-64</v>
      </c>
      <c r="H1167" s="15">
        <v>31</v>
      </c>
      <c r="I1167" s="17">
        <v>76</v>
      </c>
      <c r="J1167" s="25">
        <f t="shared" si="75"/>
        <v>-45</v>
      </c>
      <c r="K1167" s="15">
        <v>3</v>
      </c>
      <c r="L1167" s="17">
        <v>12</v>
      </c>
      <c r="M1167" s="25">
        <f t="shared" si="74"/>
        <v>-9</v>
      </c>
      <c r="N1167" s="15">
        <v>115</v>
      </c>
      <c r="O1167" s="17">
        <v>233</v>
      </c>
      <c r="P1167" s="44">
        <f t="shared" si="76"/>
        <v>-118</v>
      </c>
    </row>
    <row r="1168" spans="1:16" ht="14.1" customHeight="1">
      <c r="A1168" s="2">
        <v>550</v>
      </c>
      <c r="B1168" s="2" t="str">
        <f>VLOOKUP(A1168,Sheet2!$A$1:$B$114,2)</f>
        <v>Lincoln Co</v>
      </c>
      <c r="C1168" s="2">
        <v>14</v>
      </c>
      <c r="D1168" s="2" t="str">
        <f>VLOOKUP(C1168,Sheet1!$A$1:$B$18,2)</f>
        <v>Technicians</v>
      </c>
      <c r="E1168" s="15">
        <v>7</v>
      </c>
      <c r="F1168" s="17">
        <v>0</v>
      </c>
      <c r="G1168" s="25">
        <f t="shared" si="73"/>
        <v>7</v>
      </c>
      <c r="H1168" s="15">
        <v>0</v>
      </c>
      <c r="I1168" s="17">
        <v>0</v>
      </c>
      <c r="J1168" s="25">
        <f t="shared" si="75"/>
        <v>0</v>
      </c>
      <c r="K1168" s="15">
        <v>0</v>
      </c>
      <c r="L1168" s="17">
        <v>9</v>
      </c>
      <c r="M1168" s="25">
        <f t="shared" si="74"/>
        <v>-9</v>
      </c>
      <c r="N1168" s="15">
        <v>7</v>
      </c>
      <c r="O1168" s="17">
        <v>9</v>
      </c>
      <c r="P1168" s="44">
        <f t="shared" si="76"/>
        <v>-2</v>
      </c>
    </row>
    <row r="1169" spans="1:16" ht="14.1" customHeight="1">
      <c r="A1169" s="2">
        <v>550</v>
      </c>
      <c r="B1169" s="2" t="str">
        <f>VLOOKUP(A1169,Sheet2!$A$1:$B$114,2)</f>
        <v>Lincoln Co</v>
      </c>
      <c r="C1169" s="2">
        <v>15</v>
      </c>
      <c r="D1169" s="2" t="str">
        <f>VLOOKUP(C1169,Sheet1!$A$1:$B$18,2)</f>
        <v>Clerks/Secretaries</v>
      </c>
      <c r="E1169" s="15">
        <v>54</v>
      </c>
      <c r="F1169" s="17">
        <v>18</v>
      </c>
      <c r="G1169" s="25">
        <f t="shared" si="73"/>
        <v>36</v>
      </c>
      <c r="H1169" s="15">
        <v>3</v>
      </c>
      <c r="I1169" s="17">
        <v>34</v>
      </c>
      <c r="J1169" s="25">
        <f t="shared" si="75"/>
        <v>-31</v>
      </c>
      <c r="K1169" s="15">
        <v>34</v>
      </c>
      <c r="L1169" s="17">
        <v>56</v>
      </c>
      <c r="M1169" s="25">
        <f t="shared" si="74"/>
        <v>-22</v>
      </c>
      <c r="N1169" s="15">
        <v>91</v>
      </c>
      <c r="O1169" s="17">
        <v>108</v>
      </c>
      <c r="P1169" s="44">
        <f t="shared" si="76"/>
        <v>-17</v>
      </c>
    </row>
    <row r="1170" spans="1:16" ht="14.1" customHeight="1">
      <c r="A1170" s="2">
        <v>550</v>
      </c>
      <c r="B1170" s="2" t="str">
        <f>VLOOKUP(A1170,Sheet2!$A$1:$B$114,2)</f>
        <v>Lincoln Co</v>
      </c>
      <c r="C1170" s="2">
        <v>16</v>
      </c>
      <c r="D1170" s="2" t="str">
        <f>VLOOKUP(C1170,Sheet1!$A$1:$B$18,2)</f>
        <v>Service Workers</v>
      </c>
      <c r="E1170" s="15">
        <v>91</v>
      </c>
      <c r="F1170" s="17">
        <v>34</v>
      </c>
      <c r="G1170" s="25">
        <f t="shared" si="73"/>
        <v>57</v>
      </c>
      <c r="H1170" s="15">
        <v>0</v>
      </c>
      <c r="I1170" s="17">
        <v>30</v>
      </c>
      <c r="J1170" s="25">
        <f t="shared" si="75"/>
        <v>-30</v>
      </c>
      <c r="K1170" s="15">
        <v>94</v>
      </c>
      <c r="L1170" s="17">
        <v>119</v>
      </c>
      <c r="M1170" s="25">
        <f t="shared" si="74"/>
        <v>-25</v>
      </c>
      <c r="N1170" s="15">
        <v>185</v>
      </c>
      <c r="O1170" s="17">
        <v>183</v>
      </c>
      <c r="P1170" s="44">
        <f t="shared" si="76"/>
        <v>2</v>
      </c>
    </row>
    <row r="1171" spans="1:16" ht="17.100000000000001" customHeight="1">
      <c r="A1171" s="2">
        <v>550</v>
      </c>
      <c r="B1171" s="2" t="str">
        <f>VLOOKUP(A1171,Sheet2!$A$1:$B$114,2)</f>
        <v>Lincoln Co</v>
      </c>
      <c r="C1171" s="2">
        <v>17</v>
      </c>
      <c r="D1171" s="2" t="str">
        <f>VLOOKUP(C1171,Sheet1!$A$1:$B$18,2)</f>
        <v>Skilled Crafts</v>
      </c>
      <c r="E1171" s="15">
        <v>0</v>
      </c>
      <c r="F1171" s="17">
        <v>0</v>
      </c>
      <c r="G1171" s="25">
        <f t="shared" si="73"/>
        <v>0</v>
      </c>
      <c r="H1171" s="15">
        <v>0</v>
      </c>
      <c r="I1171" s="17">
        <v>0</v>
      </c>
      <c r="J1171" s="25">
        <f t="shared" si="75"/>
        <v>0</v>
      </c>
      <c r="K1171" s="15">
        <v>0</v>
      </c>
      <c r="L1171" s="17">
        <v>18</v>
      </c>
      <c r="M1171" s="25">
        <f t="shared" si="74"/>
        <v>-18</v>
      </c>
      <c r="N1171" s="15">
        <v>0</v>
      </c>
      <c r="O1171" s="17">
        <v>18</v>
      </c>
      <c r="P1171" s="44">
        <f t="shared" si="76"/>
        <v>-18</v>
      </c>
    </row>
    <row r="1172" spans="1:16" ht="17.100000000000001" customHeight="1">
      <c r="A1172" s="2">
        <v>550</v>
      </c>
      <c r="B1172" s="2" t="str">
        <f>VLOOKUP(A1172,Sheet2!$A$1:$B$114,2)</f>
        <v>Lincoln Co</v>
      </c>
      <c r="C1172" s="2">
        <v>18</v>
      </c>
      <c r="D1172" s="2" t="str">
        <f>VLOOKUP(C1172,Sheet1!$A$1:$B$18,2)</f>
        <v>Laborers Unskilled</v>
      </c>
      <c r="E1172" s="15">
        <v>0</v>
      </c>
      <c r="F1172" s="17">
        <v>8</v>
      </c>
      <c r="G1172" s="25">
        <f t="shared" si="73"/>
        <v>-8</v>
      </c>
      <c r="H1172" s="15">
        <v>0</v>
      </c>
      <c r="I1172" s="17">
        <v>0</v>
      </c>
      <c r="J1172" s="25">
        <f t="shared" si="75"/>
        <v>0</v>
      </c>
      <c r="K1172" s="15">
        <v>0</v>
      </c>
      <c r="L1172" s="17">
        <v>0</v>
      </c>
      <c r="M1172" s="25">
        <f t="shared" si="74"/>
        <v>0</v>
      </c>
      <c r="N1172" s="15">
        <v>0</v>
      </c>
      <c r="O1172" s="17">
        <v>8</v>
      </c>
      <c r="P1172" s="44">
        <f t="shared" si="76"/>
        <v>-8</v>
      </c>
    </row>
    <row r="1173" spans="1:16" ht="14.1" customHeight="1">
      <c r="A1173" s="2">
        <v>560</v>
      </c>
      <c r="B1173" s="2" t="str">
        <f>VLOOKUP(A1173,Sheet2!$A$1:$B$114,2)</f>
        <v>Macon Co</v>
      </c>
      <c r="C1173" s="2">
        <v>1</v>
      </c>
      <c r="D1173" s="2" t="str">
        <f>VLOOKUP(C1173,Sheet1!$A$1:$B$18,2)</f>
        <v>Officials, Administrators, Managers</v>
      </c>
      <c r="E1173" s="15">
        <v>6</v>
      </c>
      <c r="F1173" s="17">
        <v>6</v>
      </c>
      <c r="G1173" s="25">
        <f t="shared" si="73"/>
        <v>0</v>
      </c>
      <c r="H1173" s="15">
        <v>1</v>
      </c>
      <c r="I1173" s="17">
        <v>1</v>
      </c>
      <c r="J1173" s="25">
        <f t="shared" si="75"/>
        <v>0</v>
      </c>
      <c r="K1173" s="15">
        <v>4</v>
      </c>
      <c r="L1173" s="17">
        <v>4</v>
      </c>
      <c r="M1173" s="25">
        <f t="shared" si="74"/>
        <v>0</v>
      </c>
      <c r="N1173" s="15">
        <v>11</v>
      </c>
      <c r="O1173" s="17">
        <v>11</v>
      </c>
      <c r="P1173" s="44">
        <f t="shared" si="76"/>
        <v>0</v>
      </c>
    </row>
    <row r="1174" spans="1:16" ht="14.1" customHeight="1">
      <c r="A1174" s="2">
        <v>560</v>
      </c>
      <c r="B1174" s="2" t="str">
        <f>VLOOKUP(A1174,Sheet2!$A$1:$B$114,2)</f>
        <v>Macon Co</v>
      </c>
      <c r="C1174" s="2">
        <v>2</v>
      </c>
      <c r="D1174" s="2" t="str">
        <f>VLOOKUP(C1174,Sheet1!$A$1:$B$18,2)</f>
        <v>Principals</v>
      </c>
      <c r="E1174" s="15">
        <v>11</v>
      </c>
      <c r="F1174" s="17">
        <v>11</v>
      </c>
      <c r="G1174" s="25">
        <f t="shared" si="73"/>
        <v>0</v>
      </c>
      <c r="H1174" s="15">
        <v>0</v>
      </c>
      <c r="I1174" s="17">
        <v>0</v>
      </c>
      <c r="J1174" s="25">
        <f t="shared" si="75"/>
        <v>0</v>
      </c>
      <c r="K1174" s="15">
        <v>0</v>
      </c>
      <c r="L1174" s="17">
        <v>0</v>
      </c>
      <c r="M1174" s="25">
        <f t="shared" si="74"/>
        <v>0</v>
      </c>
      <c r="N1174" s="15">
        <v>11</v>
      </c>
      <c r="O1174" s="17">
        <v>11</v>
      </c>
      <c r="P1174" s="44">
        <f t="shared" si="76"/>
        <v>0</v>
      </c>
    </row>
    <row r="1175" spans="1:16" ht="14.1" customHeight="1">
      <c r="A1175" s="2">
        <v>560</v>
      </c>
      <c r="B1175" s="2" t="str">
        <f>VLOOKUP(A1175,Sheet2!$A$1:$B$114,2)</f>
        <v>Macon Co</v>
      </c>
      <c r="C1175" s="2">
        <v>3</v>
      </c>
      <c r="D1175" s="2" t="str">
        <f>VLOOKUP(C1175,Sheet1!$A$1:$B$18,2)</f>
        <v>Assistant Principals, Teaching</v>
      </c>
      <c r="E1175" s="15">
        <v>0</v>
      </c>
      <c r="F1175" s="17">
        <v>0</v>
      </c>
      <c r="G1175" s="25">
        <f t="shared" si="73"/>
        <v>0</v>
      </c>
      <c r="H1175" s="15">
        <v>0</v>
      </c>
      <c r="I1175" s="17">
        <v>0</v>
      </c>
      <c r="J1175" s="25">
        <f t="shared" si="75"/>
        <v>0</v>
      </c>
      <c r="K1175" s="15">
        <v>0</v>
      </c>
      <c r="L1175" s="17">
        <v>0</v>
      </c>
      <c r="M1175" s="25">
        <f t="shared" si="74"/>
        <v>0</v>
      </c>
      <c r="N1175" s="15">
        <v>0</v>
      </c>
      <c r="O1175" s="17">
        <v>0</v>
      </c>
      <c r="P1175" s="44">
        <f t="shared" si="76"/>
        <v>0</v>
      </c>
    </row>
    <row r="1176" spans="1:16" ht="14.1" customHeight="1">
      <c r="A1176" s="2">
        <v>560</v>
      </c>
      <c r="B1176" s="2" t="str">
        <f>VLOOKUP(A1176,Sheet2!$A$1:$B$114,2)</f>
        <v>Macon Co</v>
      </c>
      <c r="C1176" s="2">
        <v>4</v>
      </c>
      <c r="D1176" s="2" t="str">
        <f>VLOOKUP(C1176,Sheet1!$A$1:$B$18,2)</f>
        <v>Assistant Principals, Non-Teaching</v>
      </c>
      <c r="E1176" s="15">
        <v>6</v>
      </c>
      <c r="F1176" s="17">
        <v>6</v>
      </c>
      <c r="G1176" s="25">
        <f t="shared" si="73"/>
        <v>0</v>
      </c>
      <c r="H1176" s="15">
        <v>0</v>
      </c>
      <c r="I1176" s="17">
        <v>0</v>
      </c>
      <c r="J1176" s="25">
        <f t="shared" si="75"/>
        <v>0</v>
      </c>
      <c r="K1176" s="15">
        <v>1</v>
      </c>
      <c r="L1176" s="17">
        <v>0</v>
      </c>
      <c r="M1176" s="25">
        <f t="shared" si="74"/>
        <v>1</v>
      </c>
      <c r="N1176" s="15">
        <v>7</v>
      </c>
      <c r="O1176" s="17">
        <v>6</v>
      </c>
      <c r="P1176" s="44">
        <f t="shared" si="76"/>
        <v>1</v>
      </c>
    </row>
    <row r="1177" spans="1:16" ht="14.1" customHeight="1">
      <c r="A1177" s="2">
        <v>560</v>
      </c>
      <c r="B1177" s="2" t="str">
        <f>VLOOKUP(A1177,Sheet2!$A$1:$B$114,2)</f>
        <v>Macon Co</v>
      </c>
      <c r="C1177" s="2">
        <v>5</v>
      </c>
      <c r="D1177" s="2" t="str">
        <f>VLOOKUP(C1177,Sheet1!$A$1:$B$18,2)</f>
        <v>Elementry Teachers</v>
      </c>
      <c r="E1177" s="15">
        <v>168</v>
      </c>
      <c r="F1177" s="17">
        <v>175</v>
      </c>
      <c r="G1177" s="25">
        <f t="shared" si="73"/>
        <v>-7</v>
      </c>
      <c r="H1177" s="15">
        <v>19</v>
      </c>
      <c r="I1177" s="17">
        <v>45</v>
      </c>
      <c r="J1177" s="25">
        <f t="shared" si="75"/>
        <v>-26</v>
      </c>
      <c r="K1177" s="15">
        <v>34</v>
      </c>
      <c r="L1177" s="17">
        <v>1</v>
      </c>
      <c r="M1177" s="25">
        <f t="shared" si="74"/>
        <v>33</v>
      </c>
      <c r="N1177" s="15">
        <v>221</v>
      </c>
      <c r="O1177" s="17">
        <v>221</v>
      </c>
      <c r="P1177" s="44">
        <f t="shared" si="76"/>
        <v>0</v>
      </c>
    </row>
    <row r="1178" spans="1:16" ht="14.1" customHeight="1">
      <c r="A1178" s="2">
        <v>560</v>
      </c>
      <c r="B1178" s="2" t="str">
        <f>VLOOKUP(A1178,Sheet2!$A$1:$B$114,2)</f>
        <v>Macon Co</v>
      </c>
      <c r="C1178" s="2">
        <v>6</v>
      </c>
      <c r="D1178" s="2" t="str">
        <f>VLOOKUP(C1178,Sheet1!$A$1:$B$18,2)</f>
        <v>Secondary Teachers</v>
      </c>
      <c r="E1178" s="15">
        <v>81</v>
      </c>
      <c r="F1178" s="17">
        <v>82</v>
      </c>
      <c r="G1178" s="25">
        <f t="shared" si="73"/>
        <v>-1</v>
      </c>
      <c r="H1178" s="15">
        <v>7</v>
      </c>
      <c r="I1178" s="17">
        <v>30</v>
      </c>
      <c r="J1178" s="25">
        <f t="shared" si="75"/>
        <v>-23</v>
      </c>
      <c r="K1178" s="15">
        <v>25</v>
      </c>
      <c r="L1178" s="17">
        <v>0</v>
      </c>
      <c r="M1178" s="25">
        <f t="shared" si="74"/>
        <v>25</v>
      </c>
      <c r="N1178" s="15">
        <v>113</v>
      </c>
      <c r="O1178" s="17">
        <v>112</v>
      </c>
      <c r="P1178" s="44">
        <f t="shared" si="76"/>
        <v>1</v>
      </c>
    </row>
    <row r="1179" spans="1:16" ht="14.1" customHeight="1">
      <c r="A1179" s="2">
        <v>560</v>
      </c>
      <c r="B1179" s="2" t="str">
        <f>VLOOKUP(A1179,Sheet2!$A$1:$B$114,2)</f>
        <v>Macon Co</v>
      </c>
      <c r="C1179" s="2">
        <v>7</v>
      </c>
      <c r="D1179" s="2" t="str">
        <f>VLOOKUP(C1179,Sheet1!$A$1:$B$18,2)</f>
        <v>Other Teachers</v>
      </c>
      <c r="E1179" s="15">
        <v>5</v>
      </c>
      <c r="F1179" s="17">
        <v>1</v>
      </c>
      <c r="G1179" s="25">
        <f t="shared" si="73"/>
        <v>4</v>
      </c>
      <c r="H1179" s="15">
        <v>1</v>
      </c>
      <c r="I1179" s="17">
        <v>3</v>
      </c>
      <c r="J1179" s="25">
        <f t="shared" si="75"/>
        <v>-2</v>
      </c>
      <c r="K1179" s="15">
        <v>4</v>
      </c>
      <c r="L1179" s="17">
        <v>0</v>
      </c>
      <c r="M1179" s="25">
        <f t="shared" si="74"/>
        <v>4</v>
      </c>
      <c r="N1179" s="15">
        <v>10</v>
      </c>
      <c r="O1179" s="17">
        <v>4</v>
      </c>
      <c r="P1179" s="44">
        <f t="shared" si="76"/>
        <v>6</v>
      </c>
    </row>
    <row r="1180" spans="1:16" ht="14.1" customHeight="1">
      <c r="A1180" s="2">
        <v>560</v>
      </c>
      <c r="B1180" s="2" t="str">
        <f>VLOOKUP(A1180,Sheet2!$A$1:$B$114,2)</f>
        <v>Macon Co</v>
      </c>
      <c r="C1180" s="2">
        <v>8</v>
      </c>
      <c r="D1180" s="2" t="str">
        <f>VLOOKUP(C1180,Sheet1!$A$1:$B$18,2)</f>
        <v>Guidence Personnel</v>
      </c>
      <c r="E1180" s="15">
        <v>12</v>
      </c>
      <c r="F1180" s="17">
        <v>13</v>
      </c>
      <c r="G1180" s="25">
        <f t="shared" si="73"/>
        <v>-1</v>
      </c>
      <c r="H1180" s="15">
        <v>0</v>
      </c>
      <c r="I1180" s="17">
        <v>1</v>
      </c>
      <c r="J1180" s="25">
        <f t="shared" si="75"/>
        <v>-1</v>
      </c>
      <c r="K1180" s="15">
        <v>1</v>
      </c>
      <c r="L1180" s="17">
        <v>0</v>
      </c>
      <c r="M1180" s="25">
        <f t="shared" si="74"/>
        <v>1</v>
      </c>
      <c r="N1180" s="15">
        <v>13</v>
      </c>
      <c r="O1180" s="17">
        <v>14</v>
      </c>
      <c r="P1180" s="44">
        <f t="shared" si="76"/>
        <v>-1</v>
      </c>
    </row>
    <row r="1181" spans="1:16" ht="14.1" customHeight="1">
      <c r="A1181" s="2">
        <v>560</v>
      </c>
      <c r="B1181" s="2" t="str">
        <f>VLOOKUP(A1181,Sheet2!$A$1:$B$114,2)</f>
        <v>Macon Co</v>
      </c>
      <c r="C1181" s="2">
        <v>9</v>
      </c>
      <c r="D1181" s="2" t="str">
        <f>VLOOKUP(C1181,Sheet1!$A$1:$B$18,2)</f>
        <v>Psychology Personnel</v>
      </c>
      <c r="E1181" s="15">
        <v>2</v>
      </c>
      <c r="F1181" s="17">
        <v>2</v>
      </c>
      <c r="G1181" s="25">
        <f t="shared" si="73"/>
        <v>0</v>
      </c>
      <c r="H1181" s="15">
        <v>2</v>
      </c>
      <c r="I1181" s="17">
        <v>2</v>
      </c>
      <c r="J1181" s="25">
        <f t="shared" si="75"/>
        <v>0</v>
      </c>
      <c r="K1181" s="15">
        <v>0</v>
      </c>
      <c r="L1181" s="17">
        <v>0</v>
      </c>
      <c r="M1181" s="25">
        <f t="shared" si="74"/>
        <v>0</v>
      </c>
      <c r="N1181" s="15">
        <v>4</v>
      </c>
      <c r="O1181" s="17">
        <v>4</v>
      </c>
      <c r="P1181" s="44">
        <f t="shared" si="76"/>
        <v>0</v>
      </c>
    </row>
    <row r="1182" spans="1:16" ht="14.1" customHeight="1">
      <c r="A1182" s="2">
        <v>560</v>
      </c>
      <c r="B1182" s="2" t="str">
        <f>VLOOKUP(A1182,Sheet2!$A$1:$B$114,2)</f>
        <v>Macon Co</v>
      </c>
      <c r="C1182" s="2">
        <v>10</v>
      </c>
      <c r="D1182" s="2" t="str">
        <f>VLOOKUP(C1182,Sheet1!$A$1:$B$18,2)</f>
        <v>Media Cordinators and Audio Visual</v>
      </c>
      <c r="E1182" s="15">
        <v>9</v>
      </c>
      <c r="F1182" s="17">
        <v>9</v>
      </c>
      <c r="G1182" s="25">
        <f t="shared" si="73"/>
        <v>0</v>
      </c>
      <c r="H1182" s="15">
        <v>0</v>
      </c>
      <c r="I1182" s="17">
        <v>0</v>
      </c>
      <c r="J1182" s="25">
        <f t="shared" si="75"/>
        <v>0</v>
      </c>
      <c r="K1182" s="15">
        <v>0</v>
      </c>
      <c r="L1182" s="17">
        <v>0</v>
      </c>
      <c r="M1182" s="25">
        <f t="shared" si="74"/>
        <v>0</v>
      </c>
      <c r="N1182" s="15">
        <v>9</v>
      </c>
      <c r="O1182" s="17">
        <v>9</v>
      </c>
      <c r="P1182" s="44">
        <f t="shared" si="76"/>
        <v>0</v>
      </c>
    </row>
    <row r="1183" spans="1:16" ht="14.1" customHeight="1">
      <c r="A1183" s="2">
        <v>560</v>
      </c>
      <c r="B1183" s="2" t="str">
        <f>VLOOKUP(A1183,Sheet2!$A$1:$B$114,2)</f>
        <v>Macon Co</v>
      </c>
      <c r="C1183" s="2">
        <v>11</v>
      </c>
      <c r="D1183" s="2" t="str">
        <f>VLOOKUP(C1183,Sheet1!$A$1:$B$18,2)</f>
        <v>Consultants and Supervisors of Instructions</v>
      </c>
      <c r="E1183" s="15">
        <v>0</v>
      </c>
      <c r="F1183" s="17">
        <v>0</v>
      </c>
      <c r="G1183" s="25">
        <f t="shared" si="73"/>
        <v>0</v>
      </c>
      <c r="H1183" s="15">
        <v>0</v>
      </c>
      <c r="I1183" s="17">
        <v>0</v>
      </c>
      <c r="J1183" s="25">
        <f t="shared" si="75"/>
        <v>0</v>
      </c>
      <c r="K1183" s="15">
        <v>0</v>
      </c>
      <c r="L1183" s="17">
        <v>0</v>
      </c>
      <c r="M1183" s="25">
        <f t="shared" si="74"/>
        <v>0</v>
      </c>
      <c r="N1183" s="15">
        <v>0</v>
      </c>
      <c r="O1183" s="17">
        <v>0</v>
      </c>
      <c r="P1183" s="44">
        <f t="shared" si="76"/>
        <v>0</v>
      </c>
    </row>
    <row r="1184" spans="1:16" ht="14.1" customHeight="1">
      <c r="A1184" s="2">
        <v>560</v>
      </c>
      <c r="B1184" s="2" t="str">
        <f>VLOOKUP(A1184,Sheet2!$A$1:$B$114,2)</f>
        <v>Macon Co</v>
      </c>
      <c r="C1184" s="2">
        <v>12</v>
      </c>
      <c r="D1184" s="2" t="str">
        <f>VLOOKUP(C1184,Sheet1!$A$1:$B$18,2)</f>
        <v>Other Professional Staff</v>
      </c>
      <c r="E1184" s="15">
        <v>11</v>
      </c>
      <c r="F1184" s="17">
        <v>11</v>
      </c>
      <c r="G1184" s="25">
        <f t="shared" si="73"/>
        <v>0</v>
      </c>
      <c r="H1184" s="15">
        <v>0</v>
      </c>
      <c r="I1184" s="17">
        <v>0</v>
      </c>
      <c r="J1184" s="25">
        <f t="shared" si="75"/>
        <v>0</v>
      </c>
      <c r="K1184" s="15">
        <v>0</v>
      </c>
      <c r="L1184" s="17">
        <v>0</v>
      </c>
      <c r="M1184" s="25">
        <f t="shared" si="74"/>
        <v>0</v>
      </c>
      <c r="N1184" s="15">
        <v>11</v>
      </c>
      <c r="O1184" s="17">
        <v>11</v>
      </c>
      <c r="P1184" s="44">
        <f t="shared" si="76"/>
        <v>0</v>
      </c>
    </row>
    <row r="1185" spans="1:16" ht="14.1" customHeight="1">
      <c r="A1185" s="2">
        <v>560</v>
      </c>
      <c r="B1185" s="2" t="str">
        <f>VLOOKUP(A1185,Sheet2!$A$1:$B$114,2)</f>
        <v>Macon Co</v>
      </c>
      <c r="C1185" s="2">
        <v>13</v>
      </c>
      <c r="D1185" s="2" t="str">
        <f>VLOOKUP(C1185,Sheet1!$A$1:$B$18,2)</f>
        <v>Teacher Assistants</v>
      </c>
      <c r="E1185" s="15">
        <v>58</v>
      </c>
      <c r="F1185" s="17">
        <v>61</v>
      </c>
      <c r="G1185" s="25">
        <f t="shared" si="73"/>
        <v>-3</v>
      </c>
      <c r="H1185" s="15">
        <v>14</v>
      </c>
      <c r="I1185" s="17">
        <v>21</v>
      </c>
      <c r="J1185" s="25">
        <f t="shared" si="75"/>
        <v>-7</v>
      </c>
      <c r="K1185" s="15">
        <v>6</v>
      </c>
      <c r="L1185" s="17">
        <v>3</v>
      </c>
      <c r="M1185" s="25">
        <f t="shared" si="74"/>
        <v>3</v>
      </c>
      <c r="N1185" s="15">
        <v>78</v>
      </c>
      <c r="O1185" s="17">
        <v>85</v>
      </c>
      <c r="P1185" s="44">
        <f t="shared" si="76"/>
        <v>-7</v>
      </c>
    </row>
    <row r="1186" spans="1:16" ht="14.1" customHeight="1">
      <c r="A1186" s="2">
        <v>560</v>
      </c>
      <c r="B1186" s="2" t="str">
        <f>VLOOKUP(A1186,Sheet2!$A$1:$B$114,2)</f>
        <v>Macon Co</v>
      </c>
      <c r="C1186" s="2">
        <v>14</v>
      </c>
      <c r="D1186" s="2" t="str">
        <f>VLOOKUP(C1186,Sheet1!$A$1:$B$18,2)</f>
        <v>Technicians</v>
      </c>
      <c r="E1186" s="15">
        <v>0</v>
      </c>
      <c r="F1186" s="17">
        <v>0</v>
      </c>
      <c r="G1186" s="25">
        <f t="shared" si="73"/>
        <v>0</v>
      </c>
      <c r="H1186" s="15">
        <v>0</v>
      </c>
      <c r="I1186" s="17">
        <v>0</v>
      </c>
      <c r="J1186" s="25">
        <f t="shared" si="75"/>
        <v>0</v>
      </c>
      <c r="K1186" s="15">
        <v>5</v>
      </c>
      <c r="L1186" s="17">
        <v>6</v>
      </c>
      <c r="M1186" s="25">
        <f t="shared" si="74"/>
        <v>-1</v>
      </c>
      <c r="N1186" s="15">
        <v>5</v>
      </c>
      <c r="O1186" s="17">
        <v>6</v>
      </c>
      <c r="P1186" s="44">
        <f t="shared" si="76"/>
        <v>-1</v>
      </c>
    </row>
    <row r="1187" spans="1:16" ht="14.1" customHeight="1">
      <c r="A1187" s="2">
        <v>560</v>
      </c>
      <c r="B1187" s="2" t="str">
        <f>VLOOKUP(A1187,Sheet2!$A$1:$B$114,2)</f>
        <v>Macon Co</v>
      </c>
      <c r="C1187" s="2">
        <v>15</v>
      </c>
      <c r="D1187" s="2" t="str">
        <f>VLOOKUP(C1187,Sheet1!$A$1:$B$18,2)</f>
        <v>Clerks/Secretaries</v>
      </c>
      <c r="E1187" s="15">
        <v>4</v>
      </c>
      <c r="F1187" s="17">
        <v>14</v>
      </c>
      <c r="G1187" s="25">
        <f t="shared" si="73"/>
        <v>-10</v>
      </c>
      <c r="H1187" s="15">
        <v>1</v>
      </c>
      <c r="I1187" s="17">
        <v>14</v>
      </c>
      <c r="J1187" s="25">
        <f t="shared" si="75"/>
        <v>-13</v>
      </c>
      <c r="K1187" s="15">
        <v>36</v>
      </c>
      <c r="L1187" s="17">
        <v>14</v>
      </c>
      <c r="M1187" s="25">
        <f t="shared" si="74"/>
        <v>22</v>
      </c>
      <c r="N1187" s="15">
        <v>41</v>
      </c>
      <c r="O1187" s="17">
        <v>42</v>
      </c>
      <c r="P1187" s="44">
        <f t="shared" si="76"/>
        <v>-1</v>
      </c>
    </row>
    <row r="1188" spans="1:16" ht="14.1" customHeight="1">
      <c r="A1188" s="2">
        <v>560</v>
      </c>
      <c r="B1188" s="2" t="str">
        <f>VLOOKUP(A1188,Sheet2!$A$1:$B$114,2)</f>
        <v>Macon Co</v>
      </c>
      <c r="C1188" s="2">
        <v>16</v>
      </c>
      <c r="D1188" s="2" t="str">
        <f>VLOOKUP(C1188,Sheet1!$A$1:$B$18,2)</f>
        <v>Service Workers</v>
      </c>
      <c r="E1188" s="15">
        <v>46</v>
      </c>
      <c r="F1188" s="17">
        <v>46</v>
      </c>
      <c r="G1188" s="25">
        <f t="shared" si="73"/>
        <v>0</v>
      </c>
      <c r="H1188" s="15">
        <v>0</v>
      </c>
      <c r="I1188" s="17">
        <v>1</v>
      </c>
      <c r="J1188" s="25">
        <f t="shared" si="75"/>
        <v>-1</v>
      </c>
      <c r="K1188" s="15">
        <v>10</v>
      </c>
      <c r="L1188" s="17">
        <v>9</v>
      </c>
      <c r="M1188" s="25">
        <f t="shared" si="74"/>
        <v>1</v>
      </c>
      <c r="N1188" s="15">
        <v>56</v>
      </c>
      <c r="O1188" s="17">
        <v>56</v>
      </c>
      <c r="P1188" s="44">
        <f t="shared" si="76"/>
        <v>0</v>
      </c>
    </row>
    <row r="1189" spans="1:16" ht="14.1" customHeight="1">
      <c r="A1189" s="2">
        <v>560</v>
      </c>
      <c r="B1189" s="2" t="str">
        <f>VLOOKUP(A1189,Sheet2!$A$1:$B$114,2)</f>
        <v>Macon Co</v>
      </c>
      <c r="C1189" s="2">
        <v>17</v>
      </c>
      <c r="D1189" s="2" t="str">
        <f>VLOOKUP(C1189,Sheet1!$A$1:$B$18,2)</f>
        <v>Skilled Crafts</v>
      </c>
      <c r="E1189" s="15">
        <v>4</v>
      </c>
      <c r="F1189" s="17">
        <v>4</v>
      </c>
      <c r="G1189" s="25">
        <f t="shared" si="73"/>
        <v>0</v>
      </c>
      <c r="H1189" s="15">
        <v>0</v>
      </c>
      <c r="I1189" s="17">
        <v>0</v>
      </c>
      <c r="J1189" s="25">
        <f t="shared" si="75"/>
        <v>0</v>
      </c>
      <c r="K1189" s="15">
        <v>15</v>
      </c>
      <c r="L1189" s="17">
        <v>15</v>
      </c>
      <c r="M1189" s="25">
        <f t="shared" si="74"/>
        <v>0</v>
      </c>
      <c r="N1189" s="15">
        <v>19</v>
      </c>
      <c r="O1189" s="17">
        <v>19</v>
      </c>
      <c r="P1189" s="44">
        <f t="shared" si="76"/>
        <v>0</v>
      </c>
    </row>
    <row r="1190" spans="1:16" ht="14.1" customHeight="1">
      <c r="A1190" s="2">
        <v>560</v>
      </c>
      <c r="B1190" s="2" t="str">
        <f>VLOOKUP(A1190,Sheet2!$A$1:$B$114,2)</f>
        <v>Macon Co</v>
      </c>
      <c r="C1190" s="2">
        <v>18</v>
      </c>
      <c r="D1190" s="2" t="str">
        <f>VLOOKUP(C1190,Sheet1!$A$1:$B$18,2)</f>
        <v>Laborers Unskilled</v>
      </c>
      <c r="E1190" s="15">
        <v>0</v>
      </c>
      <c r="F1190" s="17">
        <v>0</v>
      </c>
      <c r="G1190" s="25">
        <f t="shared" si="73"/>
        <v>0</v>
      </c>
      <c r="H1190" s="15">
        <v>0</v>
      </c>
      <c r="I1190" s="17">
        <v>0</v>
      </c>
      <c r="J1190" s="25">
        <f t="shared" si="75"/>
        <v>0</v>
      </c>
      <c r="K1190" s="15">
        <v>0</v>
      </c>
      <c r="L1190" s="17">
        <v>0</v>
      </c>
      <c r="M1190" s="25">
        <f t="shared" si="74"/>
        <v>0</v>
      </c>
      <c r="N1190" s="15">
        <v>0</v>
      </c>
      <c r="O1190" s="17">
        <v>0</v>
      </c>
      <c r="P1190" s="44">
        <f t="shared" si="76"/>
        <v>0</v>
      </c>
    </row>
    <row r="1191" spans="1:16" ht="14.1" customHeight="1">
      <c r="A1191" s="2">
        <v>570</v>
      </c>
      <c r="B1191" s="2" t="str">
        <f>VLOOKUP(A1191,Sheet2!$A$1:$B$114,2)</f>
        <v>Madison Co</v>
      </c>
      <c r="C1191" s="2">
        <v>1</v>
      </c>
      <c r="D1191" s="2" t="str">
        <f>VLOOKUP(C1191,Sheet1!$A$1:$B$18,2)</f>
        <v>Officials, Administrators, Managers</v>
      </c>
      <c r="E1191" s="15">
        <v>8</v>
      </c>
      <c r="F1191" s="17">
        <v>8</v>
      </c>
      <c r="G1191" s="25">
        <f t="shared" si="73"/>
        <v>0</v>
      </c>
      <c r="H1191" s="15">
        <v>2</v>
      </c>
      <c r="I1191" s="17">
        <v>2</v>
      </c>
      <c r="J1191" s="25">
        <f t="shared" si="75"/>
        <v>0</v>
      </c>
      <c r="K1191" s="15">
        <v>1</v>
      </c>
      <c r="L1191" s="17">
        <v>2</v>
      </c>
      <c r="M1191" s="25">
        <f t="shared" si="74"/>
        <v>-1</v>
      </c>
      <c r="N1191" s="15">
        <v>11</v>
      </c>
      <c r="O1191" s="17">
        <v>12</v>
      </c>
      <c r="P1191" s="44">
        <f t="shared" si="76"/>
        <v>-1</v>
      </c>
    </row>
    <row r="1192" spans="1:16" ht="14.1" customHeight="1">
      <c r="A1192" s="2">
        <v>570</v>
      </c>
      <c r="B1192" s="2" t="str">
        <f>VLOOKUP(A1192,Sheet2!$A$1:$B$114,2)</f>
        <v>Madison Co</v>
      </c>
      <c r="C1192" s="2">
        <v>2</v>
      </c>
      <c r="D1192" s="2" t="str">
        <f>VLOOKUP(C1192,Sheet1!$A$1:$B$18,2)</f>
        <v>Principals</v>
      </c>
      <c r="E1192" s="15">
        <v>7</v>
      </c>
      <c r="F1192" s="17">
        <v>7</v>
      </c>
      <c r="G1192" s="25">
        <f t="shared" si="73"/>
        <v>0</v>
      </c>
      <c r="H1192" s="15">
        <v>0</v>
      </c>
      <c r="I1192" s="17">
        <v>0</v>
      </c>
      <c r="J1192" s="25">
        <f t="shared" si="75"/>
        <v>0</v>
      </c>
      <c r="K1192" s="15">
        <v>0</v>
      </c>
      <c r="L1192" s="17">
        <v>0</v>
      </c>
      <c r="M1192" s="25">
        <f t="shared" si="74"/>
        <v>0</v>
      </c>
      <c r="N1192" s="15">
        <v>7</v>
      </c>
      <c r="O1192" s="17">
        <v>7</v>
      </c>
      <c r="P1192" s="44">
        <f t="shared" si="76"/>
        <v>0</v>
      </c>
    </row>
    <row r="1193" spans="1:16" ht="14.1" customHeight="1">
      <c r="A1193" s="2">
        <v>570</v>
      </c>
      <c r="B1193" s="2" t="str">
        <f>VLOOKUP(A1193,Sheet2!$A$1:$B$114,2)</f>
        <v>Madison Co</v>
      </c>
      <c r="C1193" s="2">
        <v>3</v>
      </c>
      <c r="D1193" s="2" t="str">
        <f>VLOOKUP(C1193,Sheet1!$A$1:$B$18,2)</f>
        <v>Assistant Principals, Teaching</v>
      </c>
      <c r="E1193" s="15">
        <v>0</v>
      </c>
      <c r="F1193" s="17">
        <v>0</v>
      </c>
      <c r="G1193" s="25">
        <f t="shared" si="73"/>
        <v>0</v>
      </c>
      <c r="H1193" s="15">
        <v>0</v>
      </c>
      <c r="I1193" s="17">
        <v>0</v>
      </c>
      <c r="J1193" s="25">
        <f t="shared" si="75"/>
        <v>0</v>
      </c>
      <c r="K1193" s="15">
        <v>0</v>
      </c>
      <c r="L1193" s="17">
        <v>0</v>
      </c>
      <c r="M1193" s="25">
        <f t="shared" si="74"/>
        <v>0</v>
      </c>
      <c r="N1193" s="15">
        <v>0</v>
      </c>
      <c r="O1193" s="17">
        <v>0</v>
      </c>
      <c r="P1193" s="44">
        <f t="shared" si="76"/>
        <v>0</v>
      </c>
    </row>
    <row r="1194" spans="1:16" ht="14.1" customHeight="1">
      <c r="A1194" s="2">
        <v>570</v>
      </c>
      <c r="B1194" s="2" t="str">
        <f>VLOOKUP(A1194,Sheet2!$A$1:$B$114,2)</f>
        <v>Madison Co</v>
      </c>
      <c r="C1194" s="2">
        <v>4</v>
      </c>
      <c r="D1194" s="2" t="str">
        <f>VLOOKUP(C1194,Sheet1!$A$1:$B$18,2)</f>
        <v>Assistant Principals, Non-Teaching</v>
      </c>
      <c r="E1194" s="15">
        <v>3</v>
      </c>
      <c r="F1194" s="17">
        <v>4</v>
      </c>
      <c r="G1194" s="25">
        <f t="shared" si="73"/>
        <v>-1</v>
      </c>
      <c r="H1194" s="15">
        <v>0</v>
      </c>
      <c r="I1194" s="17">
        <v>0</v>
      </c>
      <c r="J1194" s="25">
        <f t="shared" si="75"/>
        <v>0</v>
      </c>
      <c r="K1194" s="15">
        <v>0</v>
      </c>
      <c r="L1194" s="17">
        <v>0</v>
      </c>
      <c r="M1194" s="25">
        <f t="shared" si="74"/>
        <v>0</v>
      </c>
      <c r="N1194" s="15">
        <v>3</v>
      </c>
      <c r="O1194" s="17">
        <v>4</v>
      </c>
      <c r="P1194" s="44">
        <f t="shared" si="76"/>
        <v>-1</v>
      </c>
    </row>
    <row r="1195" spans="1:16" ht="14.1" customHeight="1">
      <c r="A1195" s="2">
        <v>570</v>
      </c>
      <c r="B1195" s="2" t="str">
        <f>VLOOKUP(A1195,Sheet2!$A$1:$B$114,2)</f>
        <v>Madison Co</v>
      </c>
      <c r="C1195" s="2">
        <v>5</v>
      </c>
      <c r="D1195" s="2" t="str">
        <f>VLOOKUP(C1195,Sheet1!$A$1:$B$18,2)</f>
        <v>Elementry Teachers</v>
      </c>
      <c r="E1195" s="15">
        <v>113</v>
      </c>
      <c r="F1195" s="17">
        <v>116</v>
      </c>
      <c r="G1195" s="25">
        <f t="shared" si="73"/>
        <v>-3</v>
      </c>
      <c r="H1195" s="15">
        <v>10</v>
      </c>
      <c r="I1195" s="17">
        <v>12</v>
      </c>
      <c r="J1195" s="25">
        <f t="shared" si="75"/>
        <v>-2</v>
      </c>
      <c r="K1195" s="15">
        <v>0</v>
      </c>
      <c r="L1195" s="17">
        <v>0</v>
      </c>
      <c r="M1195" s="25">
        <f t="shared" si="74"/>
        <v>0</v>
      </c>
      <c r="N1195" s="15">
        <v>123</v>
      </c>
      <c r="O1195" s="17">
        <v>128</v>
      </c>
      <c r="P1195" s="44">
        <f t="shared" si="76"/>
        <v>-5</v>
      </c>
    </row>
    <row r="1196" spans="1:16" ht="14.1" customHeight="1">
      <c r="A1196" s="2">
        <v>570</v>
      </c>
      <c r="B1196" s="2" t="str">
        <f>VLOOKUP(A1196,Sheet2!$A$1:$B$114,2)</f>
        <v>Madison Co</v>
      </c>
      <c r="C1196" s="2">
        <v>6</v>
      </c>
      <c r="D1196" s="2" t="str">
        <f>VLOOKUP(C1196,Sheet1!$A$1:$B$18,2)</f>
        <v>Secondary Teachers</v>
      </c>
      <c r="E1196" s="15">
        <v>58</v>
      </c>
      <c r="F1196" s="17">
        <v>58</v>
      </c>
      <c r="G1196" s="25">
        <f t="shared" si="73"/>
        <v>0</v>
      </c>
      <c r="H1196" s="15">
        <v>3</v>
      </c>
      <c r="I1196" s="17">
        <v>3</v>
      </c>
      <c r="J1196" s="25">
        <f t="shared" si="75"/>
        <v>0</v>
      </c>
      <c r="K1196" s="15">
        <v>1</v>
      </c>
      <c r="L1196" s="17">
        <v>0</v>
      </c>
      <c r="M1196" s="25">
        <f t="shared" si="74"/>
        <v>1</v>
      </c>
      <c r="N1196" s="15">
        <v>62</v>
      </c>
      <c r="O1196" s="17">
        <v>61</v>
      </c>
      <c r="P1196" s="44">
        <f t="shared" si="76"/>
        <v>1</v>
      </c>
    </row>
    <row r="1197" spans="1:16" ht="14.1" customHeight="1">
      <c r="A1197" s="2">
        <v>570</v>
      </c>
      <c r="B1197" s="2" t="str">
        <f>VLOOKUP(A1197,Sheet2!$A$1:$B$114,2)</f>
        <v>Madison Co</v>
      </c>
      <c r="C1197" s="2">
        <v>7</v>
      </c>
      <c r="D1197" s="2" t="str">
        <f>VLOOKUP(C1197,Sheet1!$A$1:$B$18,2)</f>
        <v>Other Teachers</v>
      </c>
      <c r="E1197" s="15">
        <v>0</v>
      </c>
      <c r="F1197" s="17">
        <v>0</v>
      </c>
      <c r="G1197" s="25">
        <f t="shared" si="73"/>
        <v>0</v>
      </c>
      <c r="H1197" s="15">
        <v>0</v>
      </c>
      <c r="I1197" s="17">
        <v>0</v>
      </c>
      <c r="J1197" s="25">
        <f t="shared" si="75"/>
        <v>0</v>
      </c>
      <c r="K1197" s="15">
        <v>0</v>
      </c>
      <c r="L1197" s="17">
        <v>0</v>
      </c>
      <c r="M1197" s="25">
        <f t="shared" si="74"/>
        <v>0</v>
      </c>
      <c r="N1197" s="15">
        <v>0</v>
      </c>
      <c r="O1197" s="17">
        <v>0</v>
      </c>
      <c r="P1197" s="44">
        <f t="shared" si="76"/>
        <v>0</v>
      </c>
    </row>
    <row r="1198" spans="1:16" ht="14.1" customHeight="1">
      <c r="A1198" s="2">
        <v>570</v>
      </c>
      <c r="B1198" s="2" t="str">
        <f>VLOOKUP(A1198,Sheet2!$A$1:$B$114,2)</f>
        <v>Madison Co</v>
      </c>
      <c r="C1198" s="2">
        <v>8</v>
      </c>
      <c r="D1198" s="2" t="str">
        <f>VLOOKUP(C1198,Sheet1!$A$1:$B$18,2)</f>
        <v>Guidence Personnel</v>
      </c>
      <c r="E1198" s="15">
        <v>7</v>
      </c>
      <c r="F1198" s="17">
        <v>7</v>
      </c>
      <c r="G1198" s="25">
        <f t="shared" si="73"/>
        <v>0</v>
      </c>
      <c r="H1198" s="15">
        <v>0</v>
      </c>
      <c r="I1198" s="17">
        <v>0</v>
      </c>
      <c r="J1198" s="25">
        <f t="shared" si="75"/>
        <v>0</v>
      </c>
      <c r="K1198" s="15">
        <v>0</v>
      </c>
      <c r="L1198" s="17">
        <v>0</v>
      </c>
      <c r="M1198" s="25">
        <f t="shared" si="74"/>
        <v>0</v>
      </c>
      <c r="N1198" s="15">
        <v>7</v>
      </c>
      <c r="O1198" s="17">
        <v>7</v>
      </c>
      <c r="P1198" s="44">
        <f t="shared" si="76"/>
        <v>0</v>
      </c>
    </row>
    <row r="1199" spans="1:16" ht="14.1" customHeight="1">
      <c r="A1199" s="2">
        <v>570</v>
      </c>
      <c r="B1199" s="2" t="str">
        <f>VLOOKUP(A1199,Sheet2!$A$1:$B$114,2)</f>
        <v>Madison Co</v>
      </c>
      <c r="C1199" s="2">
        <v>9</v>
      </c>
      <c r="D1199" s="2" t="str">
        <f>VLOOKUP(C1199,Sheet1!$A$1:$B$18,2)</f>
        <v>Psychology Personnel</v>
      </c>
      <c r="E1199" s="15">
        <v>1</v>
      </c>
      <c r="F1199" s="17">
        <v>1</v>
      </c>
      <c r="G1199" s="25">
        <f t="shared" si="73"/>
        <v>0</v>
      </c>
      <c r="H1199" s="15">
        <v>0</v>
      </c>
      <c r="I1199" s="17">
        <v>0</v>
      </c>
      <c r="J1199" s="25">
        <f t="shared" si="75"/>
        <v>0</v>
      </c>
      <c r="K1199" s="15">
        <v>0</v>
      </c>
      <c r="L1199" s="17">
        <v>0</v>
      </c>
      <c r="M1199" s="25">
        <f t="shared" si="74"/>
        <v>0</v>
      </c>
      <c r="N1199" s="15">
        <v>1</v>
      </c>
      <c r="O1199" s="17">
        <v>1</v>
      </c>
      <c r="P1199" s="44">
        <f t="shared" si="76"/>
        <v>0</v>
      </c>
    </row>
    <row r="1200" spans="1:16" ht="14.1" customHeight="1">
      <c r="A1200" s="2">
        <v>570</v>
      </c>
      <c r="B1200" s="2" t="str">
        <f>VLOOKUP(A1200,Sheet2!$A$1:$B$114,2)</f>
        <v>Madison Co</v>
      </c>
      <c r="C1200" s="2">
        <v>10</v>
      </c>
      <c r="D1200" s="2" t="str">
        <f>VLOOKUP(C1200,Sheet1!$A$1:$B$18,2)</f>
        <v>Media Cordinators and Audio Visual</v>
      </c>
      <c r="E1200" s="15">
        <v>6</v>
      </c>
      <c r="F1200" s="17">
        <v>6</v>
      </c>
      <c r="G1200" s="25">
        <f t="shared" si="73"/>
        <v>0</v>
      </c>
      <c r="H1200" s="15">
        <v>0</v>
      </c>
      <c r="I1200" s="17">
        <v>0</v>
      </c>
      <c r="J1200" s="25">
        <f t="shared" si="75"/>
        <v>0</v>
      </c>
      <c r="K1200" s="15">
        <v>0</v>
      </c>
      <c r="L1200" s="17">
        <v>0</v>
      </c>
      <c r="M1200" s="25">
        <f t="shared" si="74"/>
        <v>0</v>
      </c>
      <c r="N1200" s="15">
        <v>6</v>
      </c>
      <c r="O1200" s="17">
        <v>6</v>
      </c>
      <c r="P1200" s="44">
        <f t="shared" si="76"/>
        <v>0</v>
      </c>
    </row>
    <row r="1201" spans="1:16" ht="14.1" customHeight="1">
      <c r="A1201" s="2">
        <v>570</v>
      </c>
      <c r="B1201" s="2" t="str">
        <f>VLOOKUP(A1201,Sheet2!$A$1:$B$114,2)</f>
        <v>Madison Co</v>
      </c>
      <c r="C1201" s="2">
        <v>11</v>
      </c>
      <c r="D1201" s="2" t="str">
        <f>VLOOKUP(C1201,Sheet1!$A$1:$B$18,2)</f>
        <v>Consultants and Supervisors of Instructions</v>
      </c>
      <c r="E1201" s="15">
        <v>0</v>
      </c>
      <c r="F1201" s="17">
        <v>0</v>
      </c>
      <c r="G1201" s="25">
        <f t="shared" si="73"/>
        <v>0</v>
      </c>
      <c r="H1201" s="15">
        <v>0</v>
      </c>
      <c r="I1201" s="17">
        <v>0</v>
      </c>
      <c r="J1201" s="25">
        <f t="shared" si="75"/>
        <v>0</v>
      </c>
      <c r="K1201" s="15">
        <v>0</v>
      </c>
      <c r="L1201" s="17">
        <v>0</v>
      </c>
      <c r="M1201" s="25">
        <f t="shared" si="74"/>
        <v>0</v>
      </c>
      <c r="N1201" s="15">
        <v>0</v>
      </c>
      <c r="O1201" s="17">
        <v>0</v>
      </c>
      <c r="P1201" s="44">
        <f t="shared" si="76"/>
        <v>0</v>
      </c>
    </row>
    <row r="1202" spans="1:16" ht="14.1" customHeight="1">
      <c r="A1202" s="2">
        <v>570</v>
      </c>
      <c r="B1202" s="2" t="str">
        <f>VLOOKUP(A1202,Sheet2!$A$1:$B$114,2)</f>
        <v>Madison Co</v>
      </c>
      <c r="C1202" s="2">
        <v>12</v>
      </c>
      <c r="D1202" s="2" t="str">
        <f>VLOOKUP(C1202,Sheet1!$A$1:$B$18,2)</f>
        <v>Other Professional Staff</v>
      </c>
      <c r="E1202" s="15">
        <v>4</v>
      </c>
      <c r="F1202" s="17">
        <v>4</v>
      </c>
      <c r="G1202" s="25">
        <f t="shared" si="73"/>
        <v>0</v>
      </c>
      <c r="H1202" s="15">
        <v>0</v>
      </c>
      <c r="I1202" s="17">
        <v>0</v>
      </c>
      <c r="J1202" s="25">
        <f t="shared" si="75"/>
        <v>0</v>
      </c>
      <c r="K1202" s="15">
        <v>0</v>
      </c>
      <c r="L1202" s="17">
        <v>0</v>
      </c>
      <c r="M1202" s="25">
        <f t="shared" si="74"/>
        <v>0</v>
      </c>
      <c r="N1202" s="15">
        <v>4</v>
      </c>
      <c r="O1202" s="17">
        <v>4</v>
      </c>
      <c r="P1202" s="44">
        <f t="shared" si="76"/>
        <v>0</v>
      </c>
    </row>
    <row r="1203" spans="1:16" ht="14.1" customHeight="1">
      <c r="A1203" s="2">
        <v>570</v>
      </c>
      <c r="B1203" s="2" t="str">
        <f>VLOOKUP(A1203,Sheet2!$A$1:$B$114,2)</f>
        <v>Madison Co</v>
      </c>
      <c r="C1203" s="2">
        <v>13</v>
      </c>
      <c r="D1203" s="2" t="str">
        <f>VLOOKUP(C1203,Sheet1!$A$1:$B$18,2)</f>
        <v>Teacher Assistants</v>
      </c>
      <c r="E1203" s="15">
        <v>43</v>
      </c>
      <c r="F1203" s="17">
        <v>47</v>
      </c>
      <c r="G1203" s="25">
        <f t="shared" si="73"/>
        <v>-4</v>
      </c>
      <c r="H1203" s="15">
        <v>9</v>
      </c>
      <c r="I1203" s="17">
        <v>11</v>
      </c>
      <c r="J1203" s="25">
        <f t="shared" si="75"/>
        <v>-2</v>
      </c>
      <c r="K1203" s="15">
        <v>0</v>
      </c>
      <c r="L1203" s="17">
        <v>0</v>
      </c>
      <c r="M1203" s="25">
        <f t="shared" si="74"/>
        <v>0</v>
      </c>
      <c r="N1203" s="15">
        <v>52</v>
      </c>
      <c r="O1203" s="17">
        <v>58</v>
      </c>
      <c r="P1203" s="44">
        <f t="shared" si="76"/>
        <v>-6</v>
      </c>
    </row>
    <row r="1204" spans="1:16" ht="14.1" customHeight="1">
      <c r="A1204" s="2">
        <v>570</v>
      </c>
      <c r="B1204" s="2" t="str">
        <f>VLOOKUP(A1204,Sheet2!$A$1:$B$114,2)</f>
        <v>Madison Co</v>
      </c>
      <c r="C1204" s="2">
        <v>14</v>
      </c>
      <c r="D1204" s="2" t="str">
        <f>VLOOKUP(C1204,Sheet1!$A$1:$B$18,2)</f>
        <v>Technicians</v>
      </c>
      <c r="E1204" s="15">
        <v>0</v>
      </c>
      <c r="F1204" s="17">
        <v>0</v>
      </c>
      <c r="G1204" s="25">
        <f t="shared" si="73"/>
        <v>0</v>
      </c>
      <c r="H1204" s="15">
        <v>0</v>
      </c>
      <c r="I1204" s="17">
        <v>0</v>
      </c>
      <c r="J1204" s="25">
        <f t="shared" si="75"/>
        <v>0</v>
      </c>
      <c r="K1204" s="15">
        <v>0</v>
      </c>
      <c r="L1204" s="17">
        <v>0</v>
      </c>
      <c r="M1204" s="25">
        <f t="shared" si="74"/>
        <v>0</v>
      </c>
      <c r="N1204" s="15">
        <v>0</v>
      </c>
      <c r="O1204" s="17">
        <v>0</v>
      </c>
      <c r="P1204" s="44">
        <f t="shared" si="76"/>
        <v>0</v>
      </c>
    </row>
    <row r="1205" spans="1:16" ht="14.1" customHeight="1">
      <c r="A1205" s="2">
        <v>570</v>
      </c>
      <c r="B1205" s="2" t="str">
        <f>VLOOKUP(A1205,Sheet2!$A$1:$B$114,2)</f>
        <v>Madison Co</v>
      </c>
      <c r="C1205" s="2">
        <v>15</v>
      </c>
      <c r="D1205" s="2" t="str">
        <f>VLOOKUP(C1205,Sheet1!$A$1:$B$18,2)</f>
        <v>Clerks/Secretaries</v>
      </c>
      <c r="E1205" s="15">
        <v>13</v>
      </c>
      <c r="F1205" s="17">
        <v>4</v>
      </c>
      <c r="G1205" s="25">
        <f t="shared" si="73"/>
        <v>9</v>
      </c>
      <c r="H1205" s="15">
        <v>6</v>
      </c>
      <c r="I1205" s="17">
        <v>17</v>
      </c>
      <c r="J1205" s="25">
        <f t="shared" si="75"/>
        <v>-11</v>
      </c>
      <c r="K1205" s="15">
        <v>5</v>
      </c>
      <c r="L1205" s="17">
        <v>5</v>
      </c>
      <c r="M1205" s="25">
        <f t="shared" si="74"/>
        <v>0</v>
      </c>
      <c r="N1205" s="15">
        <v>24</v>
      </c>
      <c r="O1205" s="17">
        <v>26</v>
      </c>
      <c r="P1205" s="44">
        <f t="shared" si="76"/>
        <v>-2</v>
      </c>
    </row>
    <row r="1206" spans="1:16" ht="14.1" customHeight="1">
      <c r="A1206" s="2">
        <v>570</v>
      </c>
      <c r="B1206" s="2" t="str">
        <f>VLOOKUP(A1206,Sheet2!$A$1:$B$114,2)</f>
        <v>Madison Co</v>
      </c>
      <c r="C1206" s="2">
        <v>16</v>
      </c>
      <c r="D1206" s="2" t="str">
        <f>VLOOKUP(C1206,Sheet1!$A$1:$B$18,2)</f>
        <v>Service Workers</v>
      </c>
      <c r="E1206" s="15">
        <v>7</v>
      </c>
      <c r="F1206" s="17">
        <v>7</v>
      </c>
      <c r="G1206" s="25">
        <f t="shared" si="73"/>
        <v>0</v>
      </c>
      <c r="H1206" s="15">
        <v>12</v>
      </c>
      <c r="I1206" s="17">
        <v>12</v>
      </c>
      <c r="J1206" s="25">
        <f t="shared" si="75"/>
        <v>0</v>
      </c>
      <c r="K1206" s="15">
        <v>67</v>
      </c>
      <c r="L1206" s="17">
        <v>69</v>
      </c>
      <c r="M1206" s="25">
        <f t="shared" si="74"/>
        <v>-2</v>
      </c>
      <c r="N1206" s="15">
        <v>86</v>
      </c>
      <c r="O1206" s="17">
        <v>88</v>
      </c>
      <c r="P1206" s="44">
        <f t="shared" si="76"/>
        <v>-2</v>
      </c>
    </row>
    <row r="1207" spans="1:16" ht="14.1" customHeight="1">
      <c r="A1207" s="2">
        <v>570</v>
      </c>
      <c r="B1207" s="2" t="str">
        <f>VLOOKUP(A1207,Sheet2!$A$1:$B$114,2)</f>
        <v>Madison Co</v>
      </c>
      <c r="C1207" s="2">
        <v>17</v>
      </c>
      <c r="D1207" s="2" t="str">
        <f>VLOOKUP(C1207,Sheet1!$A$1:$B$18,2)</f>
        <v>Skilled Crafts</v>
      </c>
      <c r="E1207" s="15">
        <v>0</v>
      </c>
      <c r="F1207" s="17">
        <v>0</v>
      </c>
      <c r="G1207" s="25">
        <f t="shared" si="73"/>
        <v>0</v>
      </c>
      <c r="H1207" s="15">
        <v>0</v>
      </c>
      <c r="I1207" s="17">
        <v>0</v>
      </c>
      <c r="J1207" s="25">
        <f t="shared" si="75"/>
        <v>0</v>
      </c>
      <c r="K1207" s="15">
        <v>0</v>
      </c>
      <c r="L1207" s="17">
        <v>0</v>
      </c>
      <c r="M1207" s="25">
        <f t="shared" si="74"/>
        <v>0</v>
      </c>
      <c r="N1207" s="15">
        <v>0</v>
      </c>
      <c r="O1207" s="17">
        <v>0</v>
      </c>
      <c r="P1207" s="44">
        <f t="shared" si="76"/>
        <v>0</v>
      </c>
    </row>
    <row r="1208" spans="1:16" ht="14.1" customHeight="1">
      <c r="A1208" s="2">
        <v>570</v>
      </c>
      <c r="B1208" s="2" t="str">
        <f>VLOOKUP(A1208,Sheet2!$A$1:$B$114,2)</f>
        <v>Madison Co</v>
      </c>
      <c r="C1208" s="2">
        <v>18</v>
      </c>
      <c r="D1208" s="2" t="str">
        <f>VLOOKUP(C1208,Sheet1!$A$1:$B$18,2)</f>
        <v>Laborers Unskilled</v>
      </c>
      <c r="E1208" s="15">
        <v>0</v>
      </c>
      <c r="F1208" s="17">
        <v>0</v>
      </c>
      <c r="G1208" s="25">
        <f t="shared" si="73"/>
        <v>0</v>
      </c>
      <c r="H1208" s="15">
        <v>0</v>
      </c>
      <c r="I1208" s="17">
        <v>0</v>
      </c>
      <c r="J1208" s="25">
        <f t="shared" si="75"/>
        <v>0</v>
      </c>
      <c r="K1208" s="15">
        <v>0</v>
      </c>
      <c r="L1208" s="17">
        <v>0</v>
      </c>
      <c r="M1208" s="25">
        <f t="shared" si="74"/>
        <v>0</v>
      </c>
      <c r="N1208" s="15">
        <v>0</v>
      </c>
      <c r="O1208" s="17">
        <v>0</v>
      </c>
      <c r="P1208" s="44">
        <f t="shared" si="76"/>
        <v>0</v>
      </c>
    </row>
    <row r="1209" spans="1:16" ht="14.1" customHeight="1">
      <c r="A1209" s="2">
        <v>580</v>
      </c>
      <c r="B1209" s="2" t="str">
        <f>VLOOKUP(A1209,Sheet2!$A$1:$B$114,2)</f>
        <v>Martin Co</v>
      </c>
      <c r="C1209" s="2">
        <v>1</v>
      </c>
      <c r="D1209" s="2" t="str">
        <f>VLOOKUP(C1209,Sheet1!$A$1:$B$18,2)</f>
        <v>Officials, Administrators, Managers</v>
      </c>
      <c r="E1209" s="15">
        <v>9</v>
      </c>
      <c r="F1209" s="17">
        <v>9</v>
      </c>
      <c r="G1209" s="25">
        <f t="shared" si="73"/>
        <v>0</v>
      </c>
      <c r="H1209" s="15">
        <v>1</v>
      </c>
      <c r="I1209" s="17">
        <v>1</v>
      </c>
      <c r="J1209" s="25">
        <f t="shared" si="75"/>
        <v>0</v>
      </c>
      <c r="K1209" s="15">
        <v>0</v>
      </c>
      <c r="L1209" s="17">
        <v>1</v>
      </c>
      <c r="M1209" s="25">
        <f t="shared" si="74"/>
        <v>-1</v>
      </c>
      <c r="N1209" s="15">
        <v>10</v>
      </c>
      <c r="O1209" s="17">
        <v>11</v>
      </c>
      <c r="P1209" s="44">
        <f t="shared" si="76"/>
        <v>-1</v>
      </c>
    </row>
    <row r="1210" spans="1:16" ht="14.1" customHeight="1">
      <c r="A1210" s="2">
        <v>580</v>
      </c>
      <c r="B1210" s="2" t="str">
        <f>VLOOKUP(A1210,Sheet2!$A$1:$B$114,2)</f>
        <v>Martin Co</v>
      </c>
      <c r="C1210" s="2">
        <v>2</v>
      </c>
      <c r="D1210" s="2" t="str">
        <f>VLOOKUP(C1210,Sheet1!$A$1:$B$18,2)</f>
        <v>Principals</v>
      </c>
      <c r="E1210" s="15">
        <v>11</v>
      </c>
      <c r="F1210" s="17">
        <v>11</v>
      </c>
      <c r="G1210" s="25">
        <f t="shared" si="73"/>
        <v>0</v>
      </c>
      <c r="H1210" s="15">
        <v>0</v>
      </c>
      <c r="I1210" s="17">
        <v>0</v>
      </c>
      <c r="J1210" s="25">
        <f t="shared" si="75"/>
        <v>0</v>
      </c>
      <c r="K1210" s="15">
        <v>0</v>
      </c>
      <c r="L1210" s="17">
        <v>0</v>
      </c>
      <c r="M1210" s="25">
        <f t="shared" si="74"/>
        <v>0</v>
      </c>
      <c r="N1210" s="15">
        <v>11</v>
      </c>
      <c r="O1210" s="17">
        <v>11</v>
      </c>
      <c r="P1210" s="44">
        <f t="shared" si="76"/>
        <v>0</v>
      </c>
    </row>
    <row r="1211" spans="1:16" ht="14.1" customHeight="1">
      <c r="A1211" s="2">
        <v>580</v>
      </c>
      <c r="B1211" s="2" t="str">
        <f>VLOOKUP(A1211,Sheet2!$A$1:$B$114,2)</f>
        <v>Martin Co</v>
      </c>
      <c r="C1211" s="2">
        <v>3</v>
      </c>
      <c r="D1211" s="2" t="str">
        <f>VLOOKUP(C1211,Sheet1!$A$1:$B$18,2)</f>
        <v>Assistant Principals, Teaching</v>
      </c>
      <c r="E1211" s="15">
        <v>0</v>
      </c>
      <c r="F1211" s="17">
        <v>0</v>
      </c>
      <c r="G1211" s="25">
        <f t="shared" si="73"/>
        <v>0</v>
      </c>
      <c r="H1211" s="15">
        <v>0</v>
      </c>
      <c r="I1211" s="17">
        <v>0</v>
      </c>
      <c r="J1211" s="25">
        <f t="shared" si="75"/>
        <v>0</v>
      </c>
      <c r="K1211" s="15">
        <v>0</v>
      </c>
      <c r="L1211" s="17">
        <v>0</v>
      </c>
      <c r="M1211" s="25">
        <f t="shared" si="74"/>
        <v>0</v>
      </c>
      <c r="N1211" s="15">
        <v>0</v>
      </c>
      <c r="O1211" s="17">
        <v>0</v>
      </c>
      <c r="P1211" s="44">
        <f t="shared" si="76"/>
        <v>0</v>
      </c>
    </row>
    <row r="1212" spans="1:16" ht="14.1" customHeight="1">
      <c r="A1212" s="2">
        <v>580</v>
      </c>
      <c r="B1212" s="2" t="str">
        <f>VLOOKUP(A1212,Sheet2!$A$1:$B$114,2)</f>
        <v>Martin Co</v>
      </c>
      <c r="C1212" s="2">
        <v>4</v>
      </c>
      <c r="D1212" s="2" t="str">
        <f>VLOOKUP(C1212,Sheet1!$A$1:$B$18,2)</f>
        <v>Assistant Principals, Non-Teaching</v>
      </c>
      <c r="E1212" s="15">
        <v>5</v>
      </c>
      <c r="F1212" s="17">
        <v>7</v>
      </c>
      <c r="G1212" s="25">
        <f t="shared" si="73"/>
        <v>-2</v>
      </c>
      <c r="H1212" s="15">
        <v>0</v>
      </c>
      <c r="I1212" s="17">
        <v>0</v>
      </c>
      <c r="J1212" s="25">
        <f t="shared" si="75"/>
        <v>0</v>
      </c>
      <c r="K1212" s="15">
        <v>0</v>
      </c>
      <c r="L1212" s="17">
        <v>0</v>
      </c>
      <c r="M1212" s="25">
        <f t="shared" si="74"/>
        <v>0</v>
      </c>
      <c r="N1212" s="15">
        <v>5</v>
      </c>
      <c r="O1212" s="17">
        <v>7</v>
      </c>
      <c r="P1212" s="44">
        <f t="shared" si="76"/>
        <v>-2</v>
      </c>
    </row>
    <row r="1213" spans="1:16" ht="14.1" customHeight="1">
      <c r="A1213" s="2">
        <v>580</v>
      </c>
      <c r="B1213" s="2" t="str">
        <f>VLOOKUP(A1213,Sheet2!$A$1:$B$114,2)</f>
        <v>Martin Co</v>
      </c>
      <c r="C1213" s="2">
        <v>5</v>
      </c>
      <c r="D1213" s="2" t="str">
        <f>VLOOKUP(C1213,Sheet1!$A$1:$B$18,2)</f>
        <v>Elementry Teachers</v>
      </c>
      <c r="E1213" s="15">
        <v>109</v>
      </c>
      <c r="F1213" s="17">
        <v>101</v>
      </c>
      <c r="G1213" s="25">
        <f t="shared" si="73"/>
        <v>8</v>
      </c>
      <c r="H1213" s="15">
        <v>28</v>
      </c>
      <c r="I1213" s="17">
        <v>38</v>
      </c>
      <c r="J1213" s="25">
        <f t="shared" si="75"/>
        <v>-10</v>
      </c>
      <c r="K1213" s="15">
        <v>0</v>
      </c>
      <c r="L1213" s="17">
        <v>0</v>
      </c>
      <c r="M1213" s="25">
        <f t="shared" si="74"/>
        <v>0</v>
      </c>
      <c r="N1213" s="15">
        <v>137</v>
      </c>
      <c r="O1213" s="17">
        <v>139</v>
      </c>
      <c r="P1213" s="44">
        <f t="shared" si="76"/>
        <v>-2</v>
      </c>
    </row>
    <row r="1214" spans="1:16" ht="14.1" customHeight="1">
      <c r="A1214" s="2">
        <v>580</v>
      </c>
      <c r="B1214" s="2" t="str">
        <f>VLOOKUP(A1214,Sheet2!$A$1:$B$114,2)</f>
        <v>Martin Co</v>
      </c>
      <c r="C1214" s="2">
        <v>6</v>
      </c>
      <c r="D1214" s="2" t="str">
        <f>VLOOKUP(C1214,Sheet1!$A$1:$B$18,2)</f>
        <v>Secondary Teachers</v>
      </c>
      <c r="E1214" s="15">
        <v>52</v>
      </c>
      <c r="F1214" s="17">
        <v>58</v>
      </c>
      <c r="G1214" s="25">
        <f t="shared" si="73"/>
        <v>-6</v>
      </c>
      <c r="H1214" s="15">
        <v>7</v>
      </c>
      <c r="I1214" s="17">
        <v>13</v>
      </c>
      <c r="J1214" s="25">
        <f t="shared" si="75"/>
        <v>-6</v>
      </c>
      <c r="K1214" s="15">
        <v>1</v>
      </c>
      <c r="L1214" s="17">
        <v>1</v>
      </c>
      <c r="M1214" s="25">
        <f t="shared" si="74"/>
        <v>0</v>
      </c>
      <c r="N1214" s="15">
        <v>60</v>
      </c>
      <c r="O1214" s="17">
        <v>72</v>
      </c>
      <c r="P1214" s="44">
        <f t="shared" si="76"/>
        <v>-12</v>
      </c>
    </row>
    <row r="1215" spans="1:16" ht="14.1" customHeight="1">
      <c r="A1215" s="2">
        <v>580</v>
      </c>
      <c r="B1215" s="2" t="str">
        <f>VLOOKUP(A1215,Sheet2!$A$1:$B$114,2)</f>
        <v>Martin Co</v>
      </c>
      <c r="C1215" s="2">
        <v>7</v>
      </c>
      <c r="D1215" s="2" t="str">
        <f>VLOOKUP(C1215,Sheet1!$A$1:$B$18,2)</f>
        <v>Other Teachers</v>
      </c>
      <c r="E1215" s="15">
        <v>58</v>
      </c>
      <c r="F1215" s="17">
        <v>58</v>
      </c>
      <c r="G1215" s="25">
        <f t="shared" ref="G1215:G1278" si="77">E1215-F1215</f>
        <v>0</v>
      </c>
      <c r="H1215" s="15">
        <v>18</v>
      </c>
      <c r="I1215" s="17">
        <v>16</v>
      </c>
      <c r="J1215" s="25">
        <f t="shared" si="75"/>
        <v>2</v>
      </c>
      <c r="K1215" s="15">
        <v>3</v>
      </c>
      <c r="L1215" s="17">
        <v>7</v>
      </c>
      <c r="M1215" s="25">
        <f t="shared" si="74"/>
        <v>-4</v>
      </c>
      <c r="N1215" s="15">
        <v>79</v>
      </c>
      <c r="O1215" s="17">
        <v>81</v>
      </c>
      <c r="P1215" s="44">
        <f t="shared" si="76"/>
        <v>-2</v>
      </c>
    </row>
    <row r="1216" spans="1:16" ht="17.100000000000001" customHeight="1">
      <c r="A1216" s="2">
        <v>580</v>
      </c>
      <c r="B1216" s="2" t="str">
        <f>VLOOKUP(A1216,Sheet2!$A$1:$B$114,2)</f>
        <v>Martin Co</v>
      </c>
      <c r="C1216" s="2">
        <v>8</v>
      </c>
      <c r="D1216" s="2" t="str">
        <f>VLOOKUP(C1216,Sheet1!$A$1:$B$18,2)</f>
        <v>Guidence Personnel</v>
      </c>
      <c r="E1216" s="15">
        <v>8</v>
      </c>
      <c r="F1216" s="17">
        <v>10</v>
      </c>
      <c r="G1216" s="25">
        <f t="shared" si="77"/>
        <v>-2</v>
      </c>
      <c r="H1216" s="15">
        <v>2</v>
      </c>
      <c r="I1216" s="17">
        <v>0</v>
      </c>
      <c r="J1216" s="25">
        <f t="shared" si="75"/>
        <v>2</v>
      </c>
      <c r="K1216" s="15">
        <v>0</v>
      </c>
      <c r="L1216" s="17">
        <v>0</v>
      </c>
      <c r="M1216" s="25">
        <f t="shared" si="74"/>
        <v>0</v>
      </c>
      <c r="N1216" s="15">
        <v>10</v>
      </c>
      <c r="O1216" s="17">
        <v>10</v>
      </c>
      <c r="P1216" s="44">
        <f t="shared" si="76"/>
        <v>0</v>
      </c>
    </row>
    <row r="1217" spans="1:16" ht="17.100000000000001" customHeight="1">
      <c r="A1217" s="2">
        <v>580</v>
      </c>
      <c r="B1217" s="2" t="str">
        <f>VLOOKUP(A1217,Sheet2!$A$1:$B$114,2)</f>
        <v>Martin Co</v>
      </c>
      <c r="C1217" s="2">
        <v>9</v>
      </c>
      <c r="D1217" s="2" t="str">
        <f>VLOOKUP(C1217,Sheet1!$A$1:$B$18,2)</f>
        <v>Psychology Personnel</v>
      </c>
      <c r="E1217" s="15">
        <v>2</v>
      </c>
      <c r="F1217" s="17">
        <v>1</v>
      </c>
      <c r="G1217" s="25">
        <f t="shared" si="77"/>
        <v>1</v>
      </c>
      <c r="H1217" s="15">
        <v>0</v>
      </c>
      <c r="I1217" s="17">
        <v>1</v>
      </c>
      <c r="J1217" s="25">
        <f t="shared" si="75"/>
        <v>-1</v>
      </c>
      <c r="K1217" s="15">
        <v>0</v>
      </c>
      <c r="L1217" s="17">
        <v>0</v>
      </c>
      <c r="M1217" s="25">
        <f t="shared" si="74"/>
        <v>0</v>
      </c>
      <c r="N1217" s="15">
        <v>2</v>
      </c>
      <c r="O1217" s="17">
        <v>2</v>
      </c>
      <c r="P1217" s="44">
        <f t="shared" si="76"/>
        <v>0</v>
      </c>
    </row>
    <row r="1218" spans="1:16" ht="14.1" customHeight="1">
      <c r="A1218" s="2">
        <v>580</v>
      </c>
      <c r="B1218" s="2" t="str">
        <f>VLOOKUP(A1218,Sheet2!$A$1:$B$114,2)</f>
        <v>Martin Co</v>
      </c>
      <c r="C1218" s="2">
        <v>10</v>
      </c>
      <c r="D1218" s="2" t="str">
        <f>VLOOKUP(C1218,Sheet1!$A$1:$B$18,2)</f>
        <v>Media Cordinators and Audio Visual</v>
      </c>
      <c r="E1218" s="15">
        <v>9</v>
      </c>
      <c r="F1218" s="17">
        <v>11</v>
      </c>
      <c r="G1218" s="25">
        <f t="shared" si="77"/>
        <v>-2</v>
      </c>
      <c r="H1218" s="15">
        <v>1</v>
      </c>
      <c r="I1218" s="17">
        <v>0</v>
      </c>
      <c r="J1218" s="25">
        <f t="shared" si="75"/>
        <v>1</v>
      </c>
      <c r="K1218" s="15">
        <v>0</v>
      </c>
      <c r="L1218" s="17">
        <v>0</v>
      </c>
      <c r="M1218" s="25">
        <f t="shared" si="74"/>
        <v>0</v>
      </c>
      <c r="N1218" s="15">
        <v>10</v>
      </c>
      <c r="O1218" s="17">
        <v>11</v>
      </c>
      <c r="P1218" s="44">
        <f t="shared" si="76"/>
        <v>-1</v>
      </c>
    </row>
    <row r="1219" spans="1:16" ht="14.1" customHeight="1">
      <c r="A1219" s="2">
        <v>580</v>
      </c>
      <c r="B1219" s="2" t="str">
        <f>VLOOKUP(A1219,Sheet2!$A$1:$B$114,2)</f>
        <v>Martin Co</v>
      </c>
      <c r="C1219" s="2">
        <v>11</v>
      </c>
      <c r="D1219" s="2" t="str">
        <f>VLOOKUP(C1219,Sheet1!$A$1:$B$18,2)</f>
        <v>Consultants and Supervisors of Instructions</v>
      </c>
      <c r="E1219" s="15">
        <v>2</v>
      </c>
      <c r="F1219" s="17">
        <v>0</v>
      </c>
      <c r="G1219" s="25">
        <f t="shared" si="77"/>
        <v>2</v>
      </c>
      <c r="H1219" s="15">
        <v>0</v>
      </c>
      <c r="I1219" s="17">
        <v>1</v>
      </c>
      <c r="J1219" s="25">
        <f t="shared" si="75"/>
        <v>-1</v>
      </c>
      <c r="K1219" s="15">
        <v>0</v>
      </c>
      <c r="L1219" s="17">
        <v>0</v>
      </c>
      <c r="M1219" s="25">
        <f t="shared" ref="M1219:M1282" si="78">K1219-L1219</f>
        <v>0</v>
      </c>
      <c r="N1219" s="15">
        <v>2</v>
      </c>
      <c r="O1219" s="17">
        <v>1</v>
      </c>
      <c r="P1219" s="44">
        <f t="shared" si="76"/>
        <v>1</v>
      </c>
    </row>
    <row r="1220" spans="1:16" ht="14.1" customHeight="1">
      <c r="A1220" s="2">
        <v>580</v>
      </c>
      <c r="B1220" s="2" t="str">
        <f>VLOOKUP(A1220,Sheet2!$A$1:$B$114,2)</f>
        <v>Martin Co</v>
      </c>
      <c r="C1220" s="2">
        <v>12</v>
      </c>
      <c r="D1220" s="2" t="str">
        <f>VLOOKUP(C1220,Sheet1!$A$1:$B$18,2)</f>
        <v>Other Professional Staff</v>
      </c>
      <c r="E1220" s="15">
        <v>14</v>
      </c>
      <c r="F1220" s="17">
        <v>13</v>
      </c>
      <c r="G1220" s="25">
        <f t="shared" si="77"/>
        <v>1</v>
      </c>
      <c r="H1220" s="15">
        <v>0</v>
      </c>
      <c r="I1220" s="17">
        <v>1</v>
      </c>
      <c r="J1220" s="25">
        <f t="shared" ref="J1220:J1283" si="79">H1220-I1220</f>
        <v>-1</v>
      </c>
      <c r="K1220" s="15">
        <v>1</v>
      </c>
      <c r="L1220" s="17">
        <v>3</v>
      </c>
      <c r="M1220" s="25">
        <f t="shared" si="78"/>
        <v>-2</v>
      </c>
      <c r="N1220" s="15">
        <v>15</v>
      </c>
      <c r="O1220" s="17">
        <v>17</v>
      </c>
      <c r="P1220" s="44">
        <f t="shared" ref="P1220:P1283" si="80">N1220-O1220</f>
        <v>-2</v>
      </c>
    </row>
    <row r="1221" spans="1:16" ht="14.1" customHeight="1">
      <c r="A1221" s="2">
        <v>580</v>
      </c>
      <c r="B1221" s="2" t="str">
        <f>VLOOKUP(A1221,Sheet2!$A$1:$B$114,2)</f>
        <v>Martin Co</v>
      </c>
      <c r="C1221" s="2">
        <v>13</v>
      </c>
      <c r="D1221" s="2" t="str">
        <f>VLOOKUP(C1221,Sheet1!$A$1:$B$18,2)</f>
        <v>Teacher Assistants</v>
      </c>
      <c r="E1221" s="15">
        <v>73</v>
      </c>
      <c r="F1221" s="17">
        <v>79</v>
      </c>
      <c r="G1221" s="25">
        <f t="shared" si="77"/>
        <v>-6</v>
      </c>
      <c r="H1221" s="15">
        <v>8</v>
      </c>
      <c r="I1221" s="17">
        <v>7</v>
      </c>
      <c r="J1221" s="25">
        <f t="shared" si="79"/>
        <v>1</v>
      </c>
      <c r="K1221" s="15">
        <v>6</v>
      </c>
      <c r="L1221" s="17">
        <v>5</v>
      </c>
      <c r="M1221" s="25">
        <f t="shared" si="78"/>
        <v>1</v>
      </c>
      <c r="N1221" s="15">
        <v>87</v>
      </c>
      <c r="O1221" s="17">
        <v>91</v>
      </c>
      <c r="P1221" s="44">
        <f t="shared" si="80"/>
        <v>-4</v>
      </c>
    </row>
    <row r="1222" spans="1:16" ht="14.1" customHeight="1">
      <c r="A1222" s="2">
        <v>580</v>
      </c>
      <c r="B1222" s="2" t="str">
        <f>VLOOKUP(A1222,Sheet2!$A$1:$B$114,2)</f>
        <v>Martin Co</v>
      </c>
      <c r="C1222" s="2">
        <v>14</v>
      </c>
      <c r="D1222" s="2" t="str">
        <f>VLOOKUP(C1222,Sheet1!$A$1:$B$18,2)</f>
        <v>Technicians</v>
      </c>
      <c r="E1222" s="15">
        <v>3</v>
      </c>
      <c r="F1222" s="17">
        <v>3</v>
      </c>
      <c r="G1222" s="25">
        <f t="shared" si="77"/>
        <v>0</v>
      </c>
      <c r="H1222" s="15">
        <v>0</v>
      </c>
      <c r="I1222" s="17">
        <v>0</v>
      </c>
      <c r="J1222" s="25">
        <f t="shared" si="79"/>
        <v>0</v>
      </c>
      <c r="K1222" s="15">
        <v>0</v>
      </c>
      <c r="L1222" s="17">
        <v>0</v>
      </c>
      <c r="M1222" s="25">
        <f t="shared" si="78"/>
        <v>0</v>
      </c>
      <c r="N1222" s="15">
        <v>3</v>
      </c>
      <c r="O1222" s="17">
        <v>3</v>
      </c>
      <c r="P1222" s="44">
        <f t="shared" si="80"/>
        <v>0</v>
      </c>
    </row>
    <row r="1223" spans="1:16" ht="14.1" customHeight="1">
      <c r="A1223" s="2">
        <v>580</v>
      </c>
      <c r="B1223" s="2" t="str">
        <f>VLOOKUP(A1223,Sheet2!$A$1:$B$114,2)</f>
        <v>Martin Co</v>
      </c>
      <c r="C1223" s="2">
        <v>15</v>
      </c>
      <c r="D1223" s="2" t="str">
        <f>VLOOKUP(C1223,Sheet1!$A$1:$B$18,2)</f>
        <v>Clerks/Secretaries</v>
      </c>
      <c r="E1223" s="15">
        <v>15</v>
      </c>
      <c r="F1223" s="17">
        <v>35</v>
      </c>
      <c r="G1223" s="25">
        <f t="shared" si="77"/>
        <v>-20</v>
      </c>
      <c r="H1223" s="15">
        <v>1</v>
      </c>
      <c r="I1223" s="17">
        <v>1</v>
      </c>
      <c r="J1223" s="25">
        <f t="shared" si="79"/>
        <v>0</v>
      </c>
      <c r="K1223" s="15">
        <v>15</v>
      </c>
      <c r="L1223" s="17">
        <v>1</v>
      </c>
      <c r="M1223" s="25">
        <f t="shared" si="78"/>
        <v>14</v>
      </c>
      <c r="N1223" s="15">
        <v>31</v>
      </c>
      <c r="O1223" s="17">
        <v>37</v>
      </c>
      <c r="P1223" s="44">
        <f t="shared" si="80"/>
        <v>-6</v>
      </c>
    </row>
    <row r="1224" spans="1:16" ht="14.1" customHeight="1">
      <c r="A1224" s="2">
        <v>580</v>
      </c>
      <c r="B1224" s="2" t="str">
        <f>VLOOKUP(A1224,Sheet2!$A$1:$B$114,2)</f>
        <v>Martin Co</v>
      </c>
      <c r="C1224" s="2">
        <v>16</v>
      </c>
      <c r="D1224" s="2" t="str">
        <f>VLOOKUP(C1224,Sheet1!$A$1:$B$18,2)</f>
        <v>Service Workers</v>
      </c>
      <c r="E1224" s="15">
        <v>37</v>
      </c>
      <c r="F1224" s="17">
        <v>30</v>
      </c>
      <c r="G1224" s="25">
        <f t="shared" si="77"/>
        <v>7</v>
      </c>
      <c r="H1224" s="15">
        <v>0</v>
      </c>
      <c r="I1224" s="17">
        <v>0</v>
      </c>
      <c r="J1224" s="25">
        <f t="shared" si="79"/>
        <v>0</v>
      </c>
      <c r="K1224" s="15">
        <v>31</v>
      </c>
      <c r="L1224" s="17">
        <v>55</v>
      </c>
      <c r="M1224" s="25">
        <f t="shared" si="78"/>
        <v>-24</v>
      </c>
      <c r="N1224" s="15">
        <v>68</v>
      </c>
      <c r="O1224" s="17">
        <v>85</v>
      </c>
      <c r="P1224" s="44">
        <f t="shared" si="80"/>
        <v>-17</v>
      </c>
    </row>
    <row r="1225" spans="1:16" ht="14.1" customHeight="1">
      <c r="A1225" s="2">
        <v>580</v>
      </c>
      <c r="B1225" s="2" t="str">
        <f>VLOOKUP(A1225,Sheet2!$A$1:$B$114,2)</f>
        <v>Martin Co</v>
      </c>
      <c r="C1225" s="2">
        <v>17</v>
      </c>
      <c r="D1225" s="2" t="str">
        <f>VLOOKUP(C1225,Sheet1!$A$1:$B$18,2)</f>
        <v>Skilled Crafts</v>
      </c>
      <c r="E1225" s="15">
        <v>4</v>
      </c>
      <c r="F1225" s="17">
        <v>4</v>
      </c>
      <c r="G1225" s="25">
        <f t="shared" si="77"/>
        <v>0</v>
      </c>
      <c r="H1225" s="15">
        <v>0</v>
      </c>
      <c r="I1225" s="17">
        <v>0</v>
      </c>
      <c r="J1225" s="25">
        <f t="shared" si="79"/>
        <v>0</v>
      </c>
      <c r="K1225" s="15">
        <v>10</v>
      </c>
      <c r="L1225" s="17">
        <v>9</v>
      </c>
      <c r="M1225" s="25">
        <f t="shared" si="78"/>
        <v>1</v>
      </c>
      <c r="N1225" s="15">
        <v>14</v>
      </c>
      <c r="O1225" s="17">
        <v>13</v>
      </c>
      <c r="P1225" s="44">
        <f t="shared" si="80"/>
        <v>1</v>
      </c>
    </row>
    <row r="1226" spans="1:16" ht="14.1" customHeight="1">
      <c r="A1226" s="2">
        <v>580</v>
      </c>
      <c r="B1226" s="2" t="str">
        <f>VLOOKUP(A1226,Sheet2!$A$1:$B$114,2)</f>
        <v>Martin Co</v>
      </c>
      <c r="C1226" s="2">
        <v>18</v>
      </c>
      <c r="D1226" s="2" t="str">
        <f>VLOOKUP(C1226,Sheet1!$A$1:$B$18,2)</f>
        <v>Laborers Unskilled</v>
      </c>
      <c r="E1226" s="15">
        <v>0</v>
      </c>
      <c r="F1226" s="17">
        <v>0</v>
      </c>
      <c r="G1226" s="25">
        <f t="shared" si="77"/>
        <v>0</v>
      </c>
      <c r="H1226" s="15">
        <v>0</v>
      </c>
      <c r="I1226" s="17">
        <v>0</v>
      </c>
      <c r="J1226" s="25">
        <f t="shared" si="79"/>
        <v>0</v>
      </c>
      <c r="K1226" s="15">
        <v>0</v>
      </c>
      <c r="L1226" s="17">
        <v>2</v>
      </c>
      <c r="M1226" s="25">
        <f t="shared" si="78"/>
        <v>-2</v>
      </c>
      <c r="N1226" s="15">
        <v>0</v>
      </c>
      <c r="O1226" s="17">
        <v>2</v>
      </c>
      <c r="P1226" s="44">
        <f t="shared" si="80"/>
        <v>-2</v>
      </c>
    </row>
    <row r="1227" spans="1:16" ht="14.1" customHeight="1">
      <c r="A1227" s="2">
        <v>590</v>
      </c>
      <c r="B1227" s="2" t="str">
        <f>VLOOKUP(A1227,Sheet2!$A$1:$B$114,2)</f>
        <v>McDowell Co</v>
      </c>
      <c r="C1227" s="2">
        <v>1</v>
      </c>
      <c r="D1227" s="2" t="str">
        <f>VLOOKUP(C1227,Sheet1!$A$1:$B$18,2)</f>
        <v>Officials, Administrators, Managers</v>
      </c>
      <c r="E1227" s="15">
        <v>10</v>
      </c>
      <c r="F1227" s="17">
        <v>11</v>
      </c>
      <c r="G1227" s="25">
        <f t="shared" si="77"/>
        <v>-1</v>
      </c>
      <c r="H1227" s="15">
        <v>1</v>
      </c>
      <c r="I1227" s="17">
        <v>2</v>
      </c>
      <c r="J1227" s="25">
        <f t="shared" si="79"/>
        <v>-1</v>
      </c>
      <c r="K1227" s="15">
        <v>0</v>
      </c>
      <c r="L1227" s="17">
        <v>0</v>
      </c>
      <c r="M1227" s="25">
        <f t="shared" si="78"/>
        <v>0</v>
      </c>
      <c r="N1227" s="15">
        <v>11</v>
      </c>
      <c r="O1227" s="17">
        <v>13</v>
      </c>
      <c r="P1227" s="44">
        <f t="shared" si="80"/>
        <v>-2</v>
      </c>
    </row>
    <row r="1228" spans="1:16" ht="14.1" customHeight="1">
      <c r="A1228" s="2">
        <v>590</v>
      </c>
      <c r="B1228" s="2" t="str">
        <f>VLOOKUP(A1228,Sheet2!$A$1:$B$114,2)</f>
        <v>McDowell Co</v>
      </c>
      <c r="C1228" s="2">
        <v>2</v>
      </c>
      <c r="D1228" s="2" t="str">
        <f>VLOOKUP(C1228,Sheet1!$A$1:$B$18,2)</f>
        <v>Principals</v>
      </c>
      <c r="E1228" s="15">
        <v>12</v>
      </c>
      <c r="F1228" s="17">
        <v>12</v>
      </c>
      <c r="G1228" s="25">
        <f t="shared" si="77"/>
        <v>0</v>
      </c>
      <c r="H1228" s="15">
        <v>0</v>
      </c>
      <c r="I1228" s="17">
        <v>0</v>
      </c>
      <c r="J1228" s="25">
        <f t="shared" si="79"/>
        <v>0</v>
      </c>
      <c r="K1228" s="15">
        <v>0</v>
      </c>
      <c r="L1228" s="17">
        <v>0</v>
      </c>
      <c r="M1228" s="25">
        <f t="shared" si="78"/>
        <v>0</v>
      </c>
      <c r="N1228" s="15">
        <v>12</v>
      </c>
      <c r="O1228" s="17">
        <v>12</v>
      </c>
      <c r="P1228" s="44">
        <f t="shared" si="80"/>
        <v>0</v>
      </c>
    </row>
    <row r="1229" spans="1:16" ht="14.1" customHeight="1">
      <c r="A1229" s="2">
        <v>590</v>
      </c>
      <c r="B1229" s="2" t="str">
        <f>VLOOKUP(A1229,Sheet2!$A$1:$B$114,2)</f>
        <v>McDowell Co</v>
      </c>
      <c r="C1229" s="2">
        <v>3</v>
      </c>
      <c r="D1229" s="2" t="str">
        <f>VLOOKUP(C1229,Sheet1!$A$1:$B$18,2)</f>
        <v>Assistant Principals, Teaching</v>
      </c>
      <c r="E1229" s="15">
        <v>0</v>
      </c>
      <c r="F1229" s="17">
        <v>0</v>
      </c>
      <c r="G1229" s="25">
        <f t="shared" si="77"/>
        <v>0</v>
      </c>
      <c r="H1229" s="15">
        <v>0</v>
      </c>
      <c r="I1229" s="17">
        <v>0</v>
      </c>
      <c r="J1229" s="25">
        <f t="shared" si="79"/>
        <v>0</v>
      </c>
      <c r="K1229" s="15">
        <v>0</v>
      </c>
      <c r="L1229" s="17">
        <v>0</v>
      </c>
      <c r="M1229" s="25">
        <f t="shared" si="78"/>
        <v>0</v>
      </c>
      <c r="N1229" s="15">
        <v>0</v>
      </c>
      <c r="O1229" s="17">
        <v>0</v>
      </c>
      <c r="P1229" s="44">
        <f t="shared" si="80"/>
        <v>0</v>
      </c>
    </row>
    <row r="1230" spans="1:16" ht="14.1" customHeight="1">
      <c r="A1230" s="2">
        <v>590</v>
      </c>
      <c r="B1230" s="2" t="str">
        <f>VLOOKUP(A1230,Sheet2!$A$1:$B$114,2)</f>
        <v>McDowell Co</v>
      </c>
      <c r="C1230" s="2">
        <v>4</v>
      </c>
      <c r="D1230" s="2" t="str">
        <f>VLOOKUP(C1230,Sheet1!$A$1:$B$18,2)</f>
        <v>Assistant Principals, Non-Teaching</v>
      </c>
      <c r="E1230" s="15">
        <v>6</v>
      </c>
      <c r="F1230" s="17">
        <v>8</v>
      </c>
      <c r="G1230" s="25">
        <f t="shared" si="77"/>
        <v>-2</v>
      </c>
      <c r="H1230" s="15">
        <v>0</v>
      </c>
      <c r="I1230" s="17">
        <v>0</v>
      </c>
      <c r="J1230" s="25">
        <f t="shared" si="79"/>
        <v>0</v>
      </c>
      <c r="K1230" s="15">
        <v>0</v>
      </c>
      <c r="L1230" s="17">
        <v>0</v>
      </c>
      <c r="M1230" s="25">
        <f t="shared" si="78"/>
        <v>0</v>
      </c>
      <c r="N1230" s="15">
        <v>6</v>
      </c>
      <c r="O1230" s="17">
        <v>8</v>
      </c>
      <c r="P1230" s="44">
        <f t="shared" si="80"/>
        <v>-2</v>
      </c>
    </row>
    <row r="1231" spans="1:16" ht="14.1" customHeight="1">
      <c r="A1231" s="2">
        <v>590</v>
      </c>
      <c r="B1231" s="2" t="str">
        <f>VLOOKUP(A1231,Sheet2!$A$1:$B$114,2)</f>
        <v>McDowell Co</v>
      </c>
      <c r="C1231" s="2">
        <v>5</v>
      </c>
      <c r="D1231" s="2" t="str">
        <f>VLOOKUP(C1231,Sheet1!$A$1:$B$18,2)</f>
        <v>Elementry Teachers</v>
      </c>
      <c r="E1231" s="15">
        <v>155</v>
      </c>
      <c r="F1231" s="17">
        <v>145</v>
      </c>
      <c r="G1231" s="25">
        <f t="shared" si="77"/>
        <v>10</v>
      </c>
      <c r="H1231" s="15">
        <v>27</v>
      </c>
      <c r="I1231" s="17">
        <v>36</v>
      </c>
      <c r="J1231" s="25">
        <f t="shared" si="79"/>
        <v>-9</v>
      </c>
      <c r="K1231" s="15">
        <v>3</v>
      </c>
      <c r="L1231" s="17">
        <v>4</v>
      </c>
      <c r="M1231" s="25">
        <f t="shared" si="78"/>
        <v>-1</v>
      </c>
      <c r="N1231" s="15">
        <v>185</v>
      </c>
      <c r="O1231" s="17">
        <v>185</v>
      </c>
      <c r="P1231" s="44">
        <f t="shared" si="80"/>
        <v>0</v>
      </c>
    </row>
    <row r="1232" spans="1:16" ht="14.1" customHeight="1">
      <c r="A1232" s="2">
        <v>590</v>
      </c>
      <c r="B1232" s="2" t="str">
        <f>VLOOKUP(A1232,Sheet2!$A$1:$B$114,2)</f>
        <v>McDowell Co</v>
      </c>
      <c r="C1232" s="2">
        <v>6</v>
      </c>
      <c r="D1232" s="2" t="str">
        <f>VLOOKUP(C1232,Sheet1!$A$1:$B$18,2)</f>
        <v>Secondary Teachers</v>
      </c>
      <c r="E1232" s="15">
        <v>139</v>
      </c>
      <c r="F1232" s="17">
        <v>135</v>
      </c>
      <c r="G1232" s="25">
        <f t="shared" si="77"/>
        <v>4</v>
      </c>
      <c r="H1232" s="15">
        <v>18</v>
      </c>
      <c r="I1232" s="17">
        <v>26</v>
      </c>
      <c r="J1232" s="25">
        <f t="shared" si="79"/>
        <v>-8</v>
      </c>
      <c r="K1232" s="15">
        <v>1</v>
      </c>
      <c r="L1232" s="17">
        <v>2</v>
      </c>
      <c r="M1232" s="25">
        <f t="shared" si="78"/>
        <v>-1</v>
      </c>
      <c r="N1232" s="15">
        <v>158</v>
      </c>
      <c r="O1232" s="17">
        <v>163</v>
      </c>
      <c r="P1232" s="44">
        <f t="shared" si="80"/>
        <v>-5</v>
      </c>
    </row>
    <row r="1233" spans="1:16" ht="14.1" customHeight="1">
      <c r="A1233" s="2">
        <v>590</v>
      </c>
      <c r="B1233" s="2" t="str">
        <f>VLOOKUP(A1233,Sheet2!$A$1:$B$114,2)</f>
        <v>McDowell Co</v>
      </c>
      <c r="C1233" s="2">
        <v>7</v>
      </c>
      <c r="D1233" s="2" t="str">
        <f>VLOOKUP(C1233,Sheet1!$A$1:$B$18,2)</f>
        <v>Other Teachers</v>
      </c>
      <c r="E1233" s="15">
        <v>65</v>
      </c>
      <c r="F1233" s="17">
        <v>63</v>
      </c>
      <c r="G1233" s="25">
        <f t="shared" si="77"/>
        <v>2</v>
      </c>
      <c r="H1233" s="15">
        <v>19</v>
      </c>
      <c r="I1233" s="17">
        <v>22</v>
      </c>
      <c r="J1233" s="25">
        <f t="shared" si="79"/>
        <v>-3</v>
      </c>
      <c r="K1233" s="15">
        <v>13</v>
      </c>
      <c r="L1233" s="17">
        <v>16</v>
      </c>
      <c r="M1233" s="25">
        <f t="shared" si="78"/>
        <v>-3</v>
      </c>
      <c r="N1233" s="15">
        <v>97</v>
      </c>
      <c r="O1233" s="17">
        <v>101</v>
      </c>
      <c r="P1233" s="44">
        <f t="shared" si="80"/>
        <v>-4</v>
      </c>
    </row>
    <row r="1234" spans="1:16" ht="14.1" customHeight="1">
      <c r="A1234" s="2">
        <v>590</v>
      </c>
      <c r="B1234" s="2" t="str">
        <f>VLOOKUP(A1234,Sheet2!$A$1:$B$114,2)</f>
        <v>McDowell Co</v>
      </c>
      <c r="C1234" s="2">
        <v>8</v>
      </c>
      <c r="D1234" s="2" t="str">
        <f>VLOOKUP(C1234,Sheet1!$A$1:$B$18,2)</f>
        <v>Guidence Personnel</v>
      </c>
      <c r="E1234" s="15">
        <v>10</v>
      </c>
      <c r="F1234" s="17">
        <v>10</v>
      </c>
      <c r="G1234" s="25">
        <f t="shared" si="77"/>
        <v>0</v>
      </c>
      <c r="H1234" s="15">
        <v>0</v>
      </c>
      <c r="I1234" s="17">
        <v>0</v>
      </c>
      <c r="J1234" s="25">
        <f t="shared" si="79"/>
        <v>0</v>
      </c>
      <c r="K1234" s="15">
        <v>6</v>
      </c>
      <c r="L1234" s="17">
        <v>6</v>
      </c>
      <c r="M1234" s="25">
        <f t="shared" si="78"/>
        <v>0</v>
      </c>
      <c r="N1234" s="15">
        <v>16</v>
      </c>
      <c r="O1234" s="17">
        <v>16</v>
      </c>
      <c r="P1234" s="44">
        <f t="shared" si="80"/>
        <v>0</v>
      </c>
    </row>
    <row r="1235" spans="1:16" ht="14.1" customHeight="1">
      <c r="A1235" s="2">
        <v>590</v>
      </c>
      <c r="B1235" s="2" t="str">
        <f>VLOOKUP(A1235,Sheet2!$A$1:$B$114,2)</f>
        <v>McDowell Co</v>
      </c>
      <c r="C1235" s="2">
        <v>9</v>
      </c>
      <c r="D1235" s="2" t="str">
        <f>VLOOKUP(C1235,Sheet1!$A$1:$B$18,2)</f>
        <v>Psychology Personnel</v>
      </c>
      <c r="E1235" s="15">
        <v>4</v>
      </c>
      <c r="F1235" s="17">
        <v>4</v>
      </c>
      <c r="G1235" s="25">
        <f t="shared" si="77"/>
        <v>0</v>
      </c>
      <c r="H1235" s="15">
        <v>0</v>
      </c>
      <c r="I1235" s="17">
        <v>0</v>
      </c>
      <c r="J1235" s="25">
        <f t="shared" si="79"/>
        <v>0</v>
      </c>
      <c r="K1235" s="15">
        <v>0</v>
      </c>
      <c r="L1235" s="17">
        <v>0</v>
      </c>
      <c r="M1235" s="25">
        <f t="shared" si="78"/>
        <v>0</v>
      </c>
      <c r="N1235" s="15">
        <v>4</v>
      </c>
      <c r="O1235" s="17">
        <v>4</v>
      </c>
      <c r="P1235" s="44">
        <f t="shared" si="80"/>
        <v>0</v>
      </c>
    </row>
    <row r="1236" spans="1:16" ht="14.1" customHeight="1">
      <c r="A1236" s="2">
        <v>590</v>
      </c>
      <c r="B1236" s="2" t="str">
        <f>VLOOKUP(A1236,Sheet2!$A$1:$B$114,2)</f>
        <v>McDowell Co</v>
      </c>
      <c r="C1236" s="2">
        <v>10</v>
      </c>
      <c r="D1236" s="2" t="str">
        <f>VLOOKUP(C1236,Sheet1!$A$1:$B$18,2)</f>
        <v>Media Cordinators and Audio Visual</v>
      </c>
      <c r="E1236" s="15">
        <v>10</v>
      </c>
      <c r="F1236" s="17">
        <v>10</v>
      </c>
      <c r="G1236" s="25">
        <f t="shared" si="77"/>
        <v>0</v>
      </c>
      <c r="H1236" s="15">
        <v>0</v>
      </c>
      <c r="I1236" s="17">
        <v>0</v>
      </c>
      <c r="J1236" s="25">
        <f t="shared" si="79"/>
        <v>0</v>
      </c>
      <c r="K1236" s="15">
        <v>2</v>
      </c>
      <c r="L1236" s="17">
        <v>2</v>
      </c>
      <c r="M1236" s="25">
        <f t="shared" si="78"/>
        <v>0</v>
      </c>
      <c r="N1236" s="15">
        <v>12</v>
      </c>
      <c r="O1236" s="17">
        <v>12</v>
      </c>
      <c r="P1236" s="44">
        <f t="shared" si="80"/>
        <v>0</v>
      </c>
    </row>
    <row r="1237" spans="1:16" ht="14.1" customHeight="1">
      <c r="A1237" s="2">
        <v>590</v>
      </c>
      <c r="B1237" s="2" t="str">
        <f>VLOOKUP(A1237,Sheet2!$A$1:$B$114,2)</f>
        <v>McDowell Co</v>
      </c>
      <c r="C1237" s="2">
        <v>11</v>
      </c>
      <c r="D1237" s="2" t="str">
        <f>VLOOKUP(C1237,Sheet1!$A$1:$B$18,2)</f>
        <v>Consultants and Supervisors of Instructions</v>
      </c>
      <c r="E1237" s="15">
        <v>4</v>
      </c>
      <c r="F1237" s="17">
        <v>4</v>
      </c>
      <c r="G1237" s="25">
        <f t="shared" si="77"/>
        <v>0</v>
      </c>
      <c r="H1237" s="15">
        <v>0</v>
      </c>
      <c r="I1237" s="17">
        <v>0</v>
      </c>
      <c r="J1237" s="25">
        <f t="shared" si="79"/>
        <v>0</v>
      </c>
      <c r="K1237" s="15">
        <v>0</v>
      </c>
      <c r="L1237" s="17">
        <v>0</v>
      </c>
      <c r="M1237" s="25">
        <f t="shared" si="78"/>
        <v>0</v>
      </c>
      <c r="N1237" s="15">
        <v>4</v>
      </c>
      <c r="O1237" s="17">
        <v>4</v>
      </c>
      <c r="P1237" s="44">
        <f t="shared" si="80"/>
        <v>0</v>
      </c>
    </row>
    <row r="1238" spans="1:16" ht="14.1" customHeight="1">
      <c r="A1238" s="2">
        <v>590</v>
      </c>
      <c r="B1238" s="2" t="str">
        <f>VLOOKUP(A1238,Sheet2!$A$1:$B$114,2)</f>
        <v>McDowell Co</v>
      </c>
      <c r="C1238" s="2">
        <v>12</v>
      </c>
      <c r="D1238" s="2" t="str">
        <f>VLOOKUP(C1238,Sheet1!$A$1:$B$18,2)</f>
        <v>Other Professional Staff</v>
      </c>
      <c r="E1238" s="15">
        <v>12</v>
      </c>
      <c r="F1238" s="17">
        <v>12</v>
      </c>
      <c r="G1238" s="25">
        <f t="shared" si="77"/>
        <v>0</v>
      </c>
      <c r="H1238" s="15">
        <v>6</v>
      </c>
      <c r="I1238" s="17">
        <v>4</v>
      </c>
      <c r="J1238" s="25">
        <f t="shared" si="79"/>
        <v>2</v>
      </c>
      <c r="K1238" s="15">
        <v>3</v>
      </c>
      <c r="L1238" s="17">
        <v>5</v>
      </c>
      <c r="M1238" s="25">
        <f t="shared" si="78"/>
        <v>-2</v>
      </c>
      <c r="N1238" s="15">
        <v>21</v>
      </c>
      <c r="O1238" s="17">
        <v>21</v>
      </c>
      <c r="P1238" s="44">
        <f t="shared" si="80"/>
        <v>0</v>
      </c>
    </row>
    <row r="1239" spans="1:16" ht="14.1" customHeight="1">
      <c r="A1239" s="2">
        <v>590</v>
      </c>
      <c r="B1239" s="2" t="str">
        <f>VLOOKUP(A1239,Sheet2!$A$1:$B$114,2)</f>
        <v>McDowell Co</v>
      </c>
      <c r="C1239" s="2">
        <v>13</v>
      </c>
      <c r="D1239" s="2" t="str">
        <f>VLOOKUP(C1239,Sheet1!$A$1:$B$18,2)</f>
        <v>Teacher Assistants</v>
      </c>
      <c r="E1239" s="15">
        <v>111</v>
      </c>
      <c r="F1239" s="17">
        <v>101</v>
      </c>
      <c r="G1239" s="25">
        <f t="shared" si="77"/>
        <v>10</v>
      </c>
      <c r="H1239" s="15">
        <v>17</v>
      </c>
      <c r="I1239" s="17">
        <v>19</v>
      </c>
      <c r="J1239" s="25">
        <f t="shared" si="79"/>
        <v>-2</v>
      </c>
      <c r="K1239" s="15">
        <v>8</v>
      </c>
      <c r="L1239" s="17">
        <v>12</v>
      </c>
      <c r="M1239" s="25">
        <f t="shared" si="78"/>
        <v>-4</v>
      </c>
      <c r="N1239" s="15">
        <v>136</v>
      </c>
      <c r="O1239" s="17">
        <v>132</v>
      </c>
      <c r="P1239" s="44">
        <f t="shared" si="80"/>
        <v>4</v>
      </c>
    </row>
    <row r="1240" spans="1:16" ht="14.1" customHeight="1">
      <c r="A1240" s="2">
        <v>590</v>
      </c>
      <c r="B1240" s="2" t="str">
        <f>VLOOKUP(A1240,Sheet2!$A$1:$B$114,2)</f>
        <v>McDowell Co</v>
      </c>
      <c r="C1240" s="2">
        <v>14</v>
      </c>
      <c r="D1240" s="2" t="str">
        <f>VLOOKUP(C1240,Sheet1!$A$1:$B$18,2)</f>
        <v>Technicians</v>
      </c>
      <c r="E1240" s="15">
        <v>12</v>
      </c>
      <c r="F1240" s="17">
        <v>13</v>
      </c>
      <c r="G1240" s="25">
        <f t="shared" si="77"/>
        <v>-1</v>
      </c>
      <c r="H1240" s="15">
        <v>0</v>
      </c>
      <c r="I1240" s="17">
        <v>0</v>
      </c>
      <c r="J1240" s="25">
        <f t="shared" si="79"/>
        <v>0</v>
      </c>
      <c r="K1240" s="15">
        <v>0</v>
      </c>
      <c r="L1240" s="17">
        <v>1</v>
      </c>
      <c r="M1240" s="25">
        <f t="shared" si="78"/>
        <v>-1</v>
      </c>
      <c r="N1240" s="15">
        <v>12</v>
      </c>
      <c r="O1240" s="17">
        <v>14</v>
      </c>
      <c r="P1240" s="44">
        <f t="shared" si="80"/>
        <v>-2</v>
      </c>
    </row>
    <row r="1241" spans="1:16" ht="14.1" customHeight="1">
      <c r="A1241" s="2">
        <v>590</v>
      </c>
      <c r="B1241" s="2" t="str">
        <f>VLOOKUP(A1241,Sheet2!$A$1:$B$114,2)</f>
        <v>McDowell Co</v>
      </c>
      <c r="C1241" s="2">
        <v>15</v>
      </c>
      <c r="D1241" s="2" t="str">
        <f>VLOOKUP(C1241,Sheet1!$A$1:$B$18,2)</f>
        <v>Clerks/Secretaries</v>
      </c>
      <c r="E1241" s="15">
        <v>31</v>
      </c>
      <c r="F1241" s="17">
        <v>29</v>
      </c>
      <c r="G1241" s="25">
        <f t="shared" si="77"/>
        <v>2</v>
      </c>
      <c r="H1241" s="15">
        <v>1</v>
      </c>
      <c r="I1241" s="17">
        <v>0</v>
      </c>
      <c r="J1241" s="25">
        <f t="shared" si="79"/>
        <v>1</v>
      </c>
      <c r="K1241" s="15">
        <v>16</v>
      </c>
      <c r="L1241" s="17">
        <v>24</v>
      </c>
      <c r="M1241" s="25">
        <f t="shared" si="78"/>
        <v>-8</v>
      </c>
      <c r="N1241" s="15">
        <v>48</v>
      </c>
      <c r="O1241" s="17">
        <v>53</v>
      </c>
      <c r="P1241" s="44">
        <f t="shared" si="80"/>
        <v>-5</v>
      </c>
    </row>
    <row r="1242" spans="1:16" ht="14.1" customHeight="1">
      <c r="A1242" s="2">
        <v>590</v>
      </c>
      <c r="B1242" s="2" t="str">
        <f>VLOOKUP(A1242,Sheet2!$A$1:$B$114,2)</f>
        <v>McDowell Co</v>
      </c>
      <c r="C1242" s="2">
        <v>16</v>
      </c>
      <c r="D1242" s="2" t="str">
        <f>VLOOKUP(C1242,Sheet1!$A$1:$B$18,2)</f>
        <v>Service Workers</v>
      </c>
      <c r="E1242" s="15">
        <v>29</v>
      </c>
      <c r="F1242" s="17">
        <v>39</v>
      </c>
      <c r="G1242" s="25">
        <f t="shared" si="77"/>
        <v>-10</v>
      </c>
      <c r="H1242" s="15">
        <v>0</v>
      </c>
      <c r="I1242" s="17">
        <v>0</v>
      </c>
      <c r="J1242" s="25">
        <f t="shared" si="79"/>
        <v>0</v>
      </c>
      <c r="K1242" s="15">
        <v>2</v>
      </c>
      <c r="L1242" s="17">
        <v>3</v>
      </c>
      <c r="M1242" s="25">
        <f t="shared" si="78"/>
        <v>-1</v>
      </c>
      <c r="N1242" s="15">
        <v>31</v>
      </c>
      <c r="O1242" s="17">
        <v>42</v>
      </c>
      <c r="P1242" s="44">
        <f t="shared" si="80"/>
        <v>-11</v>
      </c>
    </row>
    <row r="1243" spans="1:16" ht="14.1" customHeight="1">
      <c r="A1243" s="2">
        <v>590</v>
      </c>
      <c r="B1243" s="2" t="str">
        <f>VLOOKUP(A1243,Sheet2!$A$1:$B$114,2)</f>
        <v>McDowell Co</v>
      </c>
      <c r="C1243" s="2">
        <v>17</v>
      </c>
      <c r="D1243" s="2" t="str">
        <f>VLOOKUP(C1243,Sheet1!$A$1:$B$18,2)</f>
        <v>Skilled Crafts</v>
      </c>
      <c r="E1243" s="15">
        <v>1</v>
      </c>
      <c r="F1243" s="17">
        <v>1</v>
      </c>
      <c r="G1243" s="25">
        <f t="shared" si="77"/>
        <v>0</v>
      </c>
      <c r="H1243" s="15">
        <v>0</v>
      </c>
      <c r="I1243" s="17">
        <v>0</v>
      </c>
      <c r="J1243" s="25">
        <f t="shared" si="79"/>
        <v>0</v>
      </c>
      <c r="K1243" s="15">
        <v>12</v>
      </c>
      <c r="L1243" s="17">
        <v>12</v>
      </c>
      <c r="M1243" s="25">
        <f t="shared" si="78"/>
        <v>0</v>
      </c>
      <c r="N1243" s="15">
        <v>13</v>
      </c>
      <c r="O1243" s="17">
        <v>13</v>
      </c>
      <c r="P1243" s="44">
        <f t="shared" si="80"/>
        <v>0</v>
      </c>
    </row>
    <row r="1244" spans="1:16" ht="14.1" customHeight="1">
      <c r="A1244" s="2">
        <v>590</v>
      </c>
      <c r="B1244" s="2" t="str">
        <f>VLOOKUP(A1244,Sheet2!$A$1:$B$114,2)</f>
        <v>McDowell Co</v>
      </c>
      <c r="C1244" s="2">
        <v>18</v>
      </c>
      <c r="D1244" s="2" t="str">
        <f>VLOOKUP(C1244,Sheet1!$A$1:$B$18,2)</f>
        <v>Laborers Unskilled</v>
      </c>
      <c r="E1244" s="15">
        <v>13</v>
      </c>
      <c r="F1244" s="17">
        <v>15</v>
      </c>
      <c r="G1244" s="25">
        <f t="shared" si="77"/>
        <v>-2</v>
      </c>
      <c r="H1244" s="15">
        <v>0</v>
      </c>
      <c r="I1244" s="17">
        <v>0</v>
      </c>
      <c r="J1244" s="25">
        <f t="shared" si="79"/>
        <v>0</v>
      </c>
      <c r="K1244" s="15">
        <v>30</v>
      </c>
      <c r="L1244" s="17">
        <v>37</v>
      </c>
      <c r="M1244" s="25">
        <f t="shared" si="78"/>
        <v>-7</v>
      </c>
      <c r="N1244" s="15">
        <v>43</v>
      </c>
      <c r="O1244" s="17">
        <v>52</v>
      </c>
      <c r="P1244" s="44">
        <f t="shared" si="80"/>
        <v>-9</v>
      </c>
    </row>
    <row r="1245" spans="1:16" ht="14.1" customHeight="1">
      <c r="A1245" s="2">
        <v>600</v>
      </c>
      <c r="B1245" s="2" t="str">
        <f>VLOOKUP(A1245,Sheet2!$A$1:$B$114,2)</f>
        <v>Mecklenburg Co</v>
      </c>
      <c r="C1245" s="2">
        <v>1</v>
      </c>
      <c r="D1245" s="2" t="str">
        <f>VLOOKUP(C1245,Sheet1!$A$1:$B$18,2)</f>
        <v>Officials, Administrators, Managers</v>
      </c>
      <c r="E1245" s="15">
        <v>29</v>
      </c>
      <c r="F1245" s="17">
        <v>29</v>
      </c>
      <c r="G1245" s="25">
        <f t="shared" si="77"/>
        <v>0</v>
      </c>
      <c r="H1245" s="15">
        <v>7</v>
      </c>
      <c r="I1245" s="17">
        <v>2</v>
      </c>
      <c r="J1245" s="25">
        <f t="shared" si="79"/>
        <v>5</v>
      </c>
      <c r="K1245" s="15">
        <v>72</v>
      </c>
      <c r="L1245" s="17">
        <v>80</v>
      </c>
      <c r="M1245" s="25">
        <f t="shared" si="78"/>
        <v>-8</v>
      </c>
      <c r="N1245" s="15">
        <v>108</v>
      </c>
      <c r="O1245" s="17">
        <v>111</v>
      </c>
      <c r="P1245" s="44">
        <f t="shared" si="80"/>
        <v>-3</v>
      </c>
    </row>
    <row r="1246" spans="1:16" ht="14.1" customHeight="1">
      <c r="A1246" s="2">
        <v>600</v>
      </c>
      <c r="B1246" s="2" t="str">
        <f>VLOOKUP(A1246,Sheet2!$A$1:$B$114,2)</f>
        <v>Mecklenburg Co</v>
      </c>
      <c r="C1246" s="2">
        <v>2</v>
      </c>
      <c r="D1246" s="2" t="str">
        <f>VLOOKUP(C1246,Sheet1!$A$1:$B$18,2)</f>
        <v>Principals</v>
      </c>
      <c r="E1246" s="15">
        <v>157</v>
      </c>
      <c r="F1246" s="17">
        <v>169</v>
      </c>
      <c r="G1246" s="25">
        <f t="shared" si="77"/>
        <v>-12</v>
      </c>
      <c r="H1246" s="15">
        <v>0</v>
      </c>
      <c r="I1246" s="17">
        <v>0</v>
      </c>
      <c r="J1246" s="25">
        <f t="shared" si="79"/>
        <v>0</v>
      </c>
      <c r="K1246" s="15">
        <v>4</v>
      </c>
      <c r="L1246" s="17">
        <v>7</v>
      </c>
      <c r="M1246" s="25">
        <f t="shared" si="78"/>
        <v>-3</v>
      </c>
      <c r="N1246" s="15">
        <v>161</v>
      </c>
      <c r="O1246" s="17">
        <v>176</v>
      </c>
      <c r="P1246" s="44">
        <f t="shared" si="80"/>
        <v>-15</v>
      </c>
    </row>
    <row r="1247" spans="1:16" ht="14.1" customHeight="1">
      <c r="A1247" s="2">
        <v>600</v>
      </c>
      <c r="B1247" s="2" t="str">
        <f>VLOOKUP(A1247,Sheet2!$A$1:$B$114,2)</f>
        <v>Mecklenburg Co</v>
      </c>
      <c r="C1247" s="2">
        <v>3</v>
      </c>
      <c r="D1247" s="2" t="str">
        <f>VLOOKUP(C1247,Sheet1!$A$1:$B$18,2)</f>
        <v>Assistant Principals, Teaching</v>
      </c>
      <c r="E1247" s="15">
        <v>0</v>
      </c>
      <c r="F1247" s="17">
        <v>35</v>
      </c>
      <c r="G1247" s="25">
        <f t="shared" si="77"/>
        <v>-35</v>
      </c>
      <c r="H1247" s="15">
        <v>0</v>
      </c>
      <c r="I1247" s="17">
        <v>0</v>
      </c>
      <c r="J1247" s="25">
        <f t="shared" si="79"/>
        <v>0</v>
      </c>
      <c r="K1247" s="15">
        <v>44</v>
      </c>
      <c r="L1247" s="17">
        <v>5</v>
      </c>
      <c r="M1247" s="25">
        <f t="shared" si="78"/>
        <v>39</v>
      </c>
      <c r="N1247" s="15">
        <v>44</v>
      </c>
      <c r="O1247" s="17">
        <v>40</v>
      </c>
      <c r="P1247" s="44">
        <f t="shared" si="80"/>
        <v>4</v>
      </c>
    </row>
    <row r="1248" spans="1:16" ht="14.1" customHeight="1">
      <c r="A1248" s="2">
        <v>600</v>
      </c>
      <c r="B1248" s="2" t="str">
        <f>VLOOKUP(A1248,Sheet2!$A$1:$B$114,2)</f>
        <v>Mecklenburg Co</v>
      </c>
      <c r="C1248" s="2">
        <v>4</v>
      </c>
      <c r="D1248" s="2" t="str">
        <f>VLOOKUP(C1248,Sheet1!$A$1:$B$18,2)</f>
        <v>Assistant Principals, Non-Teaching</v>
      </c>
      <c r="E1248" s="15">
        <v>125</v>
      </c>
      <c r="F1248" s="17">
        <v>116</v>
      </c>
      <c r="G1248" s="25">
        <f t="shared" si="77"/>
        <v>9</v>
      </c>
      <c r="H1248" s="15">
        <v>1</v>
      </c>
      <c r="I1248" s="17">
        <v>12</v>
      </c>
      <c r="J1248" s="25">
        <f t="shared" si="79"/>
        <v>-11</v>
      </c>
      <c r="K1248" s="15">
        <v>58</v>
      </c>
      <c r="L1248" s="17">
        <v>64</v>
      </c>
      <c r="M1248" s="25">
        <f t="shared" si="78"/>
        <v>-6</v>
      </c>
      <c r="N1248" s="15">
        <v>184</v>
      </c>
      <c r="O1248" s="17">
        <v>192</v>
      </c>
      <c r="P1248" s="44">
        <f t="shared" si="80"/>
        <v>-8</v>
      </c>
    </row>
    <row r="1249" spans="1:16" ht="14.1" customHeight="1">
      <c r="A1249" s="2">
        <v>600</v>
      </c>
      <c r="B1249" s="2" t="str">
        <f>VLOOKUP(A1249,Sheet2!$A$1:$B$114,2)</f>
        <v>Mecklenburg Co</v>
      </c>
      <c r="C1249" s="2">
        <v>5</v>
      </c>
      <c r="D1249" s="2" t="str">
        <f>VLOOKUP(C1249,Sheet1!$A$1:$B$18,2)</f>
        <v>Elementry Teachers</v>
      </c>
      <c r="E1249" s="15">
        <v>3493</v>
      </c>
      <c r="F1249" s="17">
        <v>3247</v>
      </c>
      <c r="G1249" s="25">
        <f t="shared" si="77"/>
        <v>246</v>
      </c>
      <c r="H1249" s="15">
        <v>182</v>
      </c>
      <c r="I1249" s="17">
        <v>387</v>
      </c>
      <c r="J1249" s="25">
        <f t="shared" si="79"/>
        <v>-205</v>
      </c>
      <c r="K1249" s="15">
        <v>104</v>
      </c>
      <c r="L1249" s="17">
        <v>1</v>
      </c>
      <c r="M1249" s="25">
        <f t="shared" si="78"/>
        <v>103</v>
      </c>
      <c r="N1249" s="15">
        <v>3779</v>
      </c>
      <c r="O1249" s="17">
        <v>3635</v>
      </c>
      <c r="P1249" s="44">
        <f t="shared" si="80"/>
        <v>144</v>
      </c>
    </row>
    <row r="1250" spans="1:16" ht="14.1" customHeight="1">
      <c r="A1250" s="2">
        <v>600</v>
      </c>
      <c r="B1250" s="2" t="str">
        <f>VLOOKUP(A1250,Sheet2!$A$1:$B$114,2)</f>
        <v>Mecklenburg Co</v>
      </c>
      <c r="C1250" s="2">
        <v>6</v>
      </c>
      <c r="D1250" s="2" t="str">
        <f>VLOOKUP(C1250,Sheet1!$A$1:$B$18,2)</f>
        <v>Secondary Teachers</v>
      </c>
      <c r="E1250" s="15">
        <v>3433</v>
      </c>
      <c r="F1250" s="17">
        <v>3342</v>
      </c>
      <c r="G1250" s="25">
        <f t="shared" si="77"/>
        <v>91</v>
      </c>
      <c r="H1250" s="15">
        <v>33</v>
      </c>
      <c r="I1250" s="17">
        <v>134</v>
      </c>
      <c r="J1250" s="25">
        <f t="shared" si="79"/>
        <v>-101</v>
      </c>
      <c r="K1250" s="15">
        <v>170</v>
      </c>
      <c r="L1250" s="17">
        <v>64</v>
      </c>
      <c r="M1250" s="25">
        <f t="shared" si="78"/>
        <v>106</v>
      </c>
      <c r="N1250" s="15">
        <v>3636</v>
      </c>
      <c r="O1250" s="17">
        <v>3540</v>
      </c>
      <c r="P1250" s="44">
        <f t="shared" si="80"/>
        <v>96</v>
      </c>
    </row>
    <row r="1251" spans="1:16" ht="14.1" customHeight="1">
      <c r="A1251" s="2">
        <v>600</v>
      </c>
      <c r="B1251" s="2" t="str">
        <f>VLOOKUP(A1251,Sheet2!$A$1:$B$114,2)</f>
        <v>Mecklenburg Co</v>
      </c>
      <c r="C1251" s="2">
        <v>7</v>
      </c>
      <c r="D1251" s="2" t="str">
        <f>VLOOKUP(C1251,Sheet1!$A$1:$B$18,2)</f>
        <v>Other Teachers</v>
      </c>
      <c r="E1251" s="15">
        <v>939</v>
      </c>
      <c r="F1251" s="17">
        <v>842</v>
      </c>
      <c r="G1251" s="25">
        <f t="shared" si="77"/>
        <v>97</v>
      </c>
      <c r="H1251" s="15">
        <v>266</v>
      </c>
      <c r="I1251" s="17">
        <v>379</v>
      </c>
      <c r="J1251" s="25">
        <f t="shared" si="79"/>
        <v>-113</v>
      </c>
      <c r="K1251" s="15">
        <v>118</v>
      </c>
      <c r="L1251" s="17">
        <v>82</v>
      </c>
      <c r="M1251" s="25">
        <f t="shared" si="78"/>
        <v>36</v>
      </c>
      <c r="N1251" s="15">
        <v>1323</v>
      </c>
      <c r="O1251" s="17">
        <v>1303</v>
      </c>
      <c r="P1251" s="44">
        <f t="shared" si="80"/>
        <v>20</v>
      </c>
    </row>
    <row r="1252" spans="1:16" ht="14.1" customHeight="1">
      <c r="A1252" s="2">
        <v>600</v>
      </c>
      <c r="B1252" s="2" t="str">
        <f>VLOOKUP(A1252,Sheet2!$A$1:$B$114,2)</f>
        <v>Mecklenburg Co</v>
      </c>
      <c r="C1252" s="2">
        <v>8</v>
      </c>
      <c r="D1252" s="2" t="str">
        <f>VLOOKUP(C1252,Sheet1!$A$1:$B$18,2)</f>
        <v>Guidence Personnel</v>
      </c>
      <c r="E1252" s="15">
        <v>254</v>
      </c>
      <c r="F1252" s="17">
        <v>308</v>
      </c>
      <c r="G1252" s="25">
        <f t="shared" si="77"/>
        <v>-54</v>
      </c>
      <c r="H1252" s="15">
        <v>8</v>
      </c>
      <c r="I1252" s="17">
        <v>8</v>
      </c>
      <c r="J1252" s="25">
        <f t="shared" si="79"/>
        <v>0</v>
      </c>
      <c r="K1252" s="15">
        <v>75</v>
      </c>
      <c r="L1252" s="17">
        <v>5</v>
      </c>
      <c r="M1252" s="25">
        <f t="shared" si="78"/>
        <v>70</v>
      </c>
      <c r="N1252" s="15">
        <v>337</v>
      </c>
      <c r="O1252" s="17">
        <v>321</v>
      </c>
      <c r="P1252" s="44">
        <f t="shared" si="80"/>
        <v>16</v>
      </c>
    </row>
    <row r="1253" spans="1:16" ht="14.1" customHeight="1">
      <c r="A1253" s="2">
        <v>600</v>
      </c>
      <c r="B1253" s="2" t="str">
        <f>VLOOKUP(A1253,Sheet2!$A$1:$B$114,2)</f>
        <v>Mecklenburg Co</v>
      </c>
      <c r="C1253" s="2">
        <v>9</v>
      </c>
      <c r="D1253" s="2" t="str">
        <f>VLOOKUP(C1253,Sheet1!$A$1:$B$18,2)</f>
        <v>Psychology Personnel</v>
      </c>
      <c r="E1253" s="15">
        <v>60</v>
      </c>
      <c r="F1253" s="17">
        <v>63</v>
      </c>
      <c r="G1253" s="25">
        <f t="shared" si="77"/>
        <v>-3</v>
      </c>
      <c r="H1253" s="15">
        <v>3</v>
      </c>
      <c r="I1253" s="17">
        <v>5</v>
      </c>
      <c r="J1253" s="25">
        <f t="shared" si="79"/>
        <v>-2</v>
      </c>
      <c r="K1253" s="15">
        <v>1</v>
      </c>
      <c r="L1253" s="17">
        <v>0</v>
      </c>
      <c r="M1253" s="25">
        <f t="shared" si="78"/>
        <v>1</v>
      </c>
      <c r="N1253" s="15">
        <v>64</v>
      </c>
      <c r="O1253" s="17">
        <v>68</v>
      </c>
      <c r="P1253" s="44">
        <f t="shared" si="80"/>
        <v>-4</v>
      </c>
    </row>
    <row r="1254" spans="1:16" ht="14.1" customHeight="1">
      <c r="A1254" s="2">
        <v>600</v>
      </c>
      <c r="B1254" s="2" t="str">
        <f>VLOOKUP(A1254,Sheet2!$A$1:$B$114,2)</f>
        <v>Mecklenburg Co</v>
      </c>
      <c r="C1254" s="2">
        <v>10</v>
      </c>
      <c r="D1254" s="2" t="str">
        <f>VLOOKUP(C1254,Sheet1!$A$1:$B$18,2)</f>
        <v>Media Cordinators and Audio Visual</v>
      </c>
      <c r="E1254" s="15">
        <v>70</v>
      </c>
      <c r="F1254" s="17">
        <v>154</v>
      </c>
      <c r="G1254" s="25">
        <f t="shared" si="77"/>
        <v>-84</v>
      </c>
      <c r="H1254" s="15">
        <v>0</v>
      </c>
      <c r="I1254" s="17">
        <v>0</v>
      </c>
      <c r="J1254" s="25">
        <f t="shared" si="79"/>
        <v>0</v>
      </c>
      <c r="K1254" s="15">
        <v>77</v>
      </c>
      <c r="L1254" s="17">
        <v>2</v>
      </c>
      <c r="M1254" s="25">
        <f t="shared" si="78"/>
        <v>75</v>
      </c>
      <c r="N1254" s="15">
        <v>147</v>
      </c>
      <c r="O1254" s="17">
        <v>156</v>
      </c>
      <c r="P1254" s="44">
        <f t="shared" si="80"/>
        <v>-9</v>
      </c>
    </row>
    <row r="1255" spans="1:16" ht="14.1" customHeight="1">
      <c r="A1255" s="2">
        <v>600</v>
      </c>
      <c r="B1255" s="2" t="str">
        <f>VLOOKUP(A1255,Sheet2!$A$1:$B$114,2)</f>
        <v>Mecklenburg Co</v>
      </c>
      <c r="C1255" s="2">
        <v>11</v>
      </c>
      <c r="D1255" s="2" t="str">
        <f>VLOOKUP(C1255,Sheet1!$A$1:$B$18,2)</f>
        <v>Consultants and Supervisors of Instructions</v>
      </c>
      <c r="E1255" s="15">
        <v>111</v>
      </c>
      <c r="F1255" s="17">
        <v>105</v>
      </c>
      <c r="G1255" s="25">
        <f t="shared" si="77"/>
        <v>6</v>
      </c>
      <c r="H1255" s="15">
        <v>55</v>
      </c>
      <c r="I1255" s="17">
        <v>46</v>
      </c>
      <c r="J1255" s="25">
        <f t="shared" si="79"/>
        <v>9</v>
      </c>
      <c r="K1255" s="15">
        <v>55</v>
      </c>
      <c r="L1255" s="17">
        <v>47</v>
      </c>
      <c r="M1255" s="25">
        <f t="shared" si="78"/>
        <v>8</v>
      </c>
      <c r="N1255" s="15">
        <v>221</v>
      </c>
      <c r="O1255" s="17">
        <v>198</v>
      </c>
      <c r="P1255" s="44">
        <f t="shared" si="80"/>
        <v>23</v>
      </c>
    </row>
    <row r="1256" spans="1:16" ht="14.1" customHeight="1">
      <c r="A1256" s="2">
        <v>600</v>
      </c>
      <c r="B1256" s="2" t="str">
        <f>VLOOKUP(A1256,Sheet2!$A$1:$B$114,2)</f>
        <v>Mecklenburg Co</v>
      </c>
      <c r="C1256" s="2">
        <v>12</v>
      </c>
      <c r="D1256" s="2" t="str">
        <f>VLOOKUP(C1256,Sheet1!$A$1:$B$18,2)</f>
        <v>Other Professional Staff</v>
      </c>
      <c r="E1256" s="15">
        <v>212</v>
      </c>
      <c r="F1256" s="17">
        <v>196</v>
      </c>
      <c r="G1256" s="25">
        <f t="shared" si="77"/>
        <v>16</v>
      </c>
      <c r="H1256" s="15">
        <v>73</v>
      </c>
      <c r="I1256" s="17">
        <v>71</v>
      </c>
      <c r="J1256" s="25">
        <f t="shared" si="79"/>
        <v>2</v>
      </c>
      <c r="K1256" s="15">
        <v>295</v>
      </c>
      <c r="L1256" s="17">
        <v>301</v>
      </c>
      <c r="M1256" s="25">
        <f t="shared" si="78"/>
        <v>-6</v>
      </c>
      <c r="N1256" s="15">
        <v>580</v>
      </c>
      <c r="O1256" s="17">
        <v>568</v>
      </c>
      <c r="P1256" s="44">
        <f t="shared" si="80"/>
        <v>12</v>
      </c>
    </row>
    <row r="1257" spans="1:16" ht="14.1" customHeight="1">
      <c r="A1257" s="2">
        <v>600</v>
      </c>
      <c r="B1257" s="2" t="str">
        <f>VLOOKUP(A1257,Sheet2!$A$1:$B$114,2)</f>
        <v>Mecklenburg Co</v>
      </c>
      <c r="C1257" s="2">
        <v>13</v>
      </c>
      <c r="D1257" s="2" t="str">
        <f>VLOOKUP(C1257,Sheet1!$A$1:$B$18,2)</f>
        <v>Teacher Assistants</v>
      </c>
      <c r="E1257" s="15">
        <v>1255</v>
      </c>
      <c r="F1257" s="17">
        <v>1332</v>
      </c>
      <c r="G1257" s="25">
        <f t="shared" si="77"/>
        <v>-77</v>
      </c>
      <c r="H1257" s="15">
        <v>351</v>
      </c>
      <c r="I1257" s="17">
        <v>340</v>
      </c>
      <c r="J1257" s="25">
        <f t="shared" si="79"/>
        <v>11</v>
      </c>
      <c r="K1257" s="15">
        <v>169</v>
      </c>
      <c r="L1257" s="17">
        <v>103</v>
      </c>
      <c r="M1257" s="25">
        <f t="shared" si="78"/>
        <v>66</v>
      </c>
      <c r="N1257" s="15">
        <v>1775</v>
      </c>
      <c r="O1257" s="17">
        <v>1775</v>
      </c>
      <c r="P1257" s="44">
        <f t="shared" si="80"/>
        <v>0</v>
      </c>
    </row>
    <row r="1258" spans="1:16" ht="14.1" customHeight="1">
      <c r="A1258" s="2">
        <v>600</v>
      </c>
      <c r="B1258" s="2" t="str">
        <f>VLOOKUP(A1258,Sheet2!$A$1:$B$114,2)</f>
        <v>Mecklenburg Co</v>
      </c>
      <c r="C1258" s="2">
        <v>14</v>
      </c>
      <c r="D1258" s="2" t="str">
        <f>VLOOKUP(C1258,Sheet1!$A$1:$B$18,2)</f>
        <v>Technicians</v>
      </c>
      <c r="E1258" s="15">
        <v>60</v>
      </c>
      <c r="F1258" s="17">
        <v>72</v>
      </c>
      <c r="G1258" s="25">
        <f t="shared" si="77"/>
        <v>-12</v>
      </c>
      <c r="H1258" s="15">
        <v>66</v>
      </c>
      <c r="I1258" s="17">
        <v>49</v>
      </c>
      <c r="J1258" s="25">
        <f t="shared" si="79"/>
        <v>17</v>
      </c>
      <c r="K1258" s="15">
        <v>95</v>
      </c>
      <c r="L1258" s="17">
        <v>104</v>
      </c>
      <c r="M1258" s="25">
        <f t="shared" si="78"/>
        <v>-9</v>
      </c>
      <c r="N1258" s="15">
        <v>221</v>
      </c>
      <c r="O1258" s="17">
        <v>225</v>
      </c>
      <c r="P1258" s="44">
        <f t="shared" si="80"/>
        <v>-4</v>
      </c>
    </row>
    <row r="1259" spans="1:16" ht="14.1" customHeight="1">
      <c r="A1259" s="2">
        <v>600</v>
      </c>
      <c r="B1259" s="2" t="str">
        <f>VLOOKUP(A1259,Sheet2!$A$1:$B$114,2)</f>
        <v>Mecklenburg Co</v>
      </c>
      <c r="C1259" s="2">
        <v>15</v>
      </c>
      <c r="D1259" s="2" t="str">
        <f>VLOOKUP(C1259,Sheet1!$A$1:$B$18,2)</f>
        <v>Clerks/Secretaries</v>
      </c>
      <c r="E1259" s="15">
        <v>178</v>
      </c>
      <c r="F1259" s="17">
        <v>25</v>
      </c>
      <c r="G1259" s="25">
        <f t="shared" si="77"/>
        <v>153</v>
      </c>
      <c r="H1259" s="15">
        <v>370</v>
      </c>
      <c r="I1259" s="17">
        <v>386</v>
      </c>
      <c r="J1259" s="25">
        <f t="shared" si="79"/>
        <v>-16</v>
      </c>
      <c r="K1259" s="15">
        <v>179</v>
      </c>
      <c r="L1259" s="17">
        <v>334</v>
      </c>
      <c r="M1259" s="25">
        <f t="shared" si="78"/>
        <v>-155</v>
      </c>
      <c r="N1259" s="15">
        <v>727</v>
      </c>
      <c r="O1259" s="17">
        <v>745</v>
      </c>
      <c r="P1259" s="44">
        <f t="shared" si="80"/>
        <v>-18</v>
      </c>
    </row>
    <row r="1260" spans="1:16" ht="14.1" customHeight="1">
      <c r="A1260" s="2">
        <v>600</v>
      </c>
      <c r="B1260" s="2" t="str">
        <f>VLOOKUP(A1260,Sheet2!$A$1:$B$114,2)</f>
        <v>Mecklenburg Co</v>
      </c>
      <c r="C1260" s="2">
        <v>16</v>
      </c>
      <c r="D1260" s="2" t="str">
        <f>VLOOKUP(C1260,Sheet1!$A$1:$B$18,2)</f>
        <v>Service Workers</v>
      </c>
      <c r="E1260" s="15">
        <v>1769</v>
      </c>
      <c r="F1260" s="17">
        <v>1389</v>
      </c>
      <c r="G1260" s="25">
        <f t="shared" si="77"/>
        <v>380</v>
      </c>
      <c r="H1260" s="15">
        <v>117</v>
      </c>
      <c r="I1260" s="17">
        <v>193</v>
      </c>
      <c r="J1260" s="25">
        <f t="shared" si="79"/>
        <v>-76</v>
      </c>
      <c r="K1260" s="15">
        <v>460</v>
      </c>
      <c r="L1260" s="17">
        <v>954</v>
      </c>
      <c r="M1260" s="25">
        <f t="shared" si="78"/>
        <v>-494</v>
      </c>
      <c r="N1260" s="15">
        <v>2346</v>
      </c>
      <c r="O1260" s="17">
        <v>2536</v>
      </c>
      <c r="P1260" s="44">
        <f t="shared" si="80"/>
        <v>-190</v>
      </c>
    </row>
    <row r="1261" spans="1:16" ht="17.100000000000001" customHeight="1">
      <c r="A1261" s="2">
        <v>600</v>
      </c>
      <c r="B1261" s="2" t="str">
        <f>VLOOKUP(A1261,Sheet2!$A$1:$B$114,2)</f>
        <v>Mecklenburg Co</v>
      </c>
      <c r="C1261" s="2">
        <v>17</v>
      </c>
      <c r="D1261" s="2" t="str">
        <f>VLOOKUP(C1261,Sheet1!$A$1:$B$18,2)</f>
        <v>Skilled Crafts</v>
      </c>
      <c r="E1261" s="15">
        <v>47</v>
      </c>
      <c r="F1261" s="17">
        <v>52</v>
      </c>
      <c r="G1261" s="25">
        <f t="shared" si="77"/>
        <v>-5</v>
      </c>
      <c r="H1261" s="15">
        <v>0</v>
      </c>
      <c r="I1261" s="17">
        <v>0</v>
      </c>
      <c r="J1261" s="25">
        <f t="shared" si="79"/>
        <v>0</v>
      </c>
      <c r="K1261" s="15">
        <v>143</v>
      </c>
      <c r="L1261" s="17">
        <v>150</v>
      </c>
      <c r="M1261" s="25">
        <f t="shared" si="78"/>
        <v>-7</v>
      </c>
      <c r="N1261" s="15">
        <v>190</v>
      </c>
      <c r="O1261" s="17">
        <v>202</v>
      </c>
      <c r="P1261" s="44">
        <f t="shared" si="80"/>
        <v>-12</v>
      </c>
    </row>
    <row r="1262" spans="1:16" ht="17.100000000000001" customHeight="1">
      <c r="A1262" s="2">
        <v>600</v>
      </c>
      <c r="B1262" s="2" t="str">
        <f>VLOOKUP(A1262,Sheet2!$A$1:$B$114,2)</f>
        <v>Mecklenburg Co</v>
      </c>
      <c r="C1262" s="2">
        <v>18</v>
      </c>
      <c r="D1262" s="2" t="str">
        <f>VLOOKUP(C1262,Sheet1!$A$1:$B$18,2)</f>
        <v>Laborers Unskilled</v>
      </c>
      <c r="E1262" s="15">
        <v>13</v>
      </c>
      <c r="F1262" s="17">
        <v>13</v>
      </c>
      <c r="G1262" s="25">
        <f t="shared" si="77"/>
        <v>0</v>
      </c>
      <c r="H1262" s="15">
        <v>0</v>
      </c>
      <c r="I1262" s="17">
        <v>0</v>
      </c>
      <c r="J1262" s="25">
        <f t="shared" si="79"/>
        <v>0</v>
      </c>
      <c r="K1262" s="15">
        <v>39</v>
      </c>
      <c r="L1262" s="17">
        <v>46</v>
      </c>
      <c r="M1262" s="25">
        <f t="shared" si="78"/>
        <v>-7</v>
      </c>
      <c r="N1262" s="15">
        <v>52</v>
      </c>
      <c r="O1262" s="17">
        <v>59</v>
      </c>
      <c r="P1262" s="44">
        <f t="shared" si="80"/>
        <v>-7</v>
      </c>
    </row>
    <row r="1263" spans="1:16" ht="14.1" customHeight="1">
      <c r="A1263" s="2">
        <v>610</v>
      </c>
      <c r="B1263" s="2" t="str">
        <f>VLOOKUP(A1263,Sheet2!$A$1:$B$114,2)</f>
        <v>Mitchell Co</v>
      </c>
      <c r="C1263" s="2">
        <v>1</v>
      </c>
      <c r="D1263" s="2" t="str">
        <f>VLOOKUP(C1263,Sheet1!$A$1:$B$18,2)</f>
        <v>Officials, Administrators, Managers</v>
      </c>
      <c r="E1263" s="15">
        <v>7</v>
      </c>
      <c r="F1263" s="17">
        <v>11</v>
      </c>
      <c r="G1263" s="25">
        <f t="shared" si="77"/>
        <v>-4</v>
      </c>
      <c r="H1263" s="15">
        <v>1</v>
      </c>
      <c r="I1263" s="17">
        <v>0</v>
      </c>
      <c r="J1263" s="25">
        <f t="shared" si="79"/>
        <v>1</v>
      </c>
      <c r="K1263" s="15">
        <v>1</v>
      </c>
      <c r="L1263" s="17">
        <v>0</v>
      </c>
      <c r="M1263" s="25">
        <f t="shared" si="78"/>
        <v>1</v>
      </c>
      <c r="N1263" s="15">
        <v>9</v>
      </c>
      <c r="O1263" s="17">
        <v>11</v>
      </c>
      <c r="P1263" s="44">
        <f t="shared" si="80"/>
        <v>-2</v>
      </c>
    </row>
    <row r="1264" spans="1:16" ht="14.1" customHeight="1">
      <c r="A1264" s="2">
        <v>610</v>
      </c>
      <c r="B1264" s="2" t="str">
        <f>VLOOKUP(A1264,Sheet2!$A$1:$B$114,2)</f>
        <v>Mitchell Co</v>
      </c>
      <c r="C1264" s="2">
        <v>2</v>
      </c>
      <c r="D1264" s="2" t="str">
        <f>VLOOKUP(C1264,Sheet1!$A$1:$B$18,2)</f>
        <v>Principals</v>
      </c>
      <c r="E1264" s="15">
        <v>8</v>
      </c>
      <c r="F1264" s="17">
        <v>9</v>
      </c>
      <c r="G1264" s="25">
        <f t="shared" si="77"/>
        <v>-1</v>
      </c>
      <c r="H1264" s="15">
        <v>0</v>
      </c>
      <c r="I1264" s="17">
        <v>0</v>
      </c>
      <c r="J1264" s="25">
        <f t="shared" si="79"/>
        <v>0</v>
      </c>
      <c r="K1264" s="15">
        <v>0</v>
      </c>
      <c r="L1264" s="17">
        <v>0</v>
      </c>
      <c r="M1264" s="25">
        <f t="shared" si="78"/>
        <v>0</v>
      </c>
      <c r="N1264" s="15">
        <v>8</v>
      </c>
      <c r="O1264" s="17">
        <v>9</v>
      </c>
      <c r="P1264" s="44">
        <f t="shared" si="80"/>
        <v>-1</v>
      </c>
    </row>
    <row r="1265" spans="1:16" ht="14.1" customHeight="1">
      <c r="A1265" s="2">
        <v>610</v>
      </c>
      <c r="B1265" s="2" t="str">
        <f>VLOOKUP(A1265,Sheet2!$A$1:$B$114,2)</f>
        <v>Mitchell Co</v>
      </c>
      <c r="C1265" s="2">
        <v>3</v>
      </c>
      <c r="D1265" s="2" t="str">
        <f>VLOOKUP(C1265,Sheet1!$A$1:$B$18,2)</f>
        <v>Assistant Principals, Teaching</v>
      </c>
      <c r="E1265" s="15">
        <v>0</v>
      </c>
      <c r="F1265" s="17">
        <v>0</v>
      </c>
      <c r="G1265" s="25">
        <f t="shared" si="77"/>
        <v>0</v>
      </c>
      <c r="H1265" s="15">
        <v>0</v>
      </c>
      <c r="I1265" s="17">
        <v>0</v>
      </c>
      <c r="J1265" s="25">
        <f t="shared" si="79"/>
        <v>0</v>
      </c>
      <c r="K1265" s="15">
        <v>0</v>
      </c>
      <c r="L1265" s="17">
        <v>0</v>
      </c>
      <c r="M1265" s="25">
        <f t="shared" si="78"/>
        <v>0</v>
      </c>
      <c r="N1265" s="15">
        <v>0</v>
      </c>
      <c r="O1265" s="17">
        <v>0</v>
      </c>
      <c r="P1265" s="44">
        <f t="shared" si="80"/>
        <v>0</v>
      </c>
    </row>
    <row r="1266" spans="1:16" ht="14.1" customHeight="1">
      <c r="A1266" s="2">
        <v>610</v>
      </c>
      <c r="B1266" s="2" t="str">
        <f>VLOOKUP(A1266,Sheet2!$A$1:$B$114,2)</f>
        <v>Mitchell Co</v>
      </c>
      <c r="C1266" s="2">
        <v>4</v>
      </c>
      <c r="D1266" s="2" t="str">
        <f>VLOOKUP(C1266,Sheet1!$A$1:$B$18,2)</f>
        <v>Assistant Principals, Non-Teaching</v>
      </c>
      <c r="E1266" s="15">
        <v>2</v>
      </c>
      <c r="F1266" s="17">
        <v>3</v>
      </c>
      <c r="G1266" s="25">
        <f t="shared" si="77"/>
        <v>-1</v>
      </c>
      <c r="H1266" s="15">
        <v>0</v>
      </c>
      <c r="I1266" s="17">
        <v>0</v>
      </c>
      <c r="J1266" s="25">
        <f t="shared" si="79"/>
        <v>0</v>
      </c>
      <c r="K1266" s="15">
        <v>0</v>
      </c>
      <c r="L1266" s="17">
        <v>0</v>
      </c>
      <c r="M1266" s="25">
        <f t="shared" si="78"/>
        <v>0</v>
      </c>
      <c r="N1266" s="15">
        <v>2</v>
      </c>
      <c r="O1266" s="17">
        <v>3</v>
      </c>
      <c r="P1266" s="44">
        <f t="shared" si="80"/>
        <v>-1</v>
      </c>
    </row>
    <row r="1267" spans="1:16" ht="14.1" customHeight="1">
      <c r="A1267" s="2">
        <v>610</v>
      </c>
      <c r="B1267" s="2" t="str">
        <f>VLOOKUP(A1267,Sheet2!$A$1:$B$114,2)</f>
        <v>Mitchell Co</v>
      </c>
      <c r="C1267" s="2">
        <v>5</v>
      </c>
      <c r="D1267" s="2" t="str">
        <f>VLOOKUP(C1267,Sheet1!$A$1:$B$18,2)</f>
        <v>Elementry Teachers</v>
      </c>
      <c r="E1267" s="15">
        <v>100</v>
      </c>
      <c r="F1267" s="17">
        <v>82</v>
      </c>
      <c r="G1267" s="25">
        <f t="shared" si="77"/>
        <v>18</v>
      </c>
      <c r="H1267" s="15">
        <v>8</v>
      </c>
      <c r="I1267" s="17">
        <v>28</v>
      </c>
      <c r="J1267" s="25">
        <f t="shared" si="79"/>
        <v>-20</v>
      </c>
      <c r="K1267" s="15">
        <v>0</v>
      </c>
      <c r="L1267" s="17">
        <v>0</v>
      </c>
      <c r="M1267" s="25">
        <f t="shared" si="78"/>
        <v>0</v>
      </c>
      <c r="N1267" s="15">
        <v>108</v>
      </c>
      <c r="O1267" s="17">
        <v>110</v>
      </c>
      <c r="P1267" s="44">
        <f t="shared" si="80"/>
        <v>-2</v>
      </c>
    </row>
    <row r="1268" spans="1:16" ht="14.1" customHeight="1">
      <c r="A1268" s="2">
        <v>610</v>
      </c>
      <c r="B1268" s="2" t="str">
        <f>VLOOKUP(A1268,Sheet2!$A$1:$B$114,2)</f>
        <v>Mitchell Co</v>
      </c>
      <c r="C1268" s="2">
        <v>6</v>
      </c>
      <c r="D1268" s="2" t="str">
        <f>VLOOKUP(C1268,Sheet1!$A$1:$B$18,2)</f>
        <v>Secondary Teachers</v>
      </c>
      <c r="E1268" s="15">
        <v>46</v>
      </c>
      <c r="F1268" s="17">
        <v>50</v>
      </c>
      <c r="G1268" s="25">
        <f t="shared" si="77"/>
        <v>-4</v>
      </c>
      <c r="H1268" s="15">
        <v>6</v>
      </c>
      <c r="I1268" s="17">
        <v>5</v>
      </c>
      <c r="J1268" s="25">
        <f t="shared" si="79"/>
        <v>1</v>
      </c>
      <c r="K1268" s="15">
        <v>0</v>
      </c>
      <c r="L1268" s="17">
        <v>0</v>
      </c>
      <c r="M1268" s="25">
        <f t="shared" si="78"/>
        <v>0</v>
      </c>
      <c r="N1268" s="15">
        <v>52</v>
      </c>
      <c r="O1268" s="17">
        <v>55</v>
      </c>
      <c r="P1268" s="44">
        <f t="shared" si="80"/>
        <v>-3</v>
      </c>
    </row>
    <row r="1269" spans="1:16" ht="14.1" customHeight="1">
      <c r="A1269" s="2">
        <v>610</v>
      </c>
      <c r="B1269" s="2" t="str">
        <f>VLOOKUP(A1269,Sheet2!$A$1:$B$114,2)</f>
        <v>Mitchell Co</v>
      </c>
      <c r="C1269" s="2">
        <v>7</v>
      </c>
      <c r="D1269" s="2" t="str">
        <f>VLOOKUP(C1269,Sheet1!$A$1:$B$18,2)</f>
        <v>Other Teachers</v>
      </c>
      <c r="E1269" s="15">
        <v>0</v>
      </c>
      <c r="F1269" s="17">
        <v>0</v>
      </c>
      <c r="G1269" s="25">
        <f t="shared" si="77"/>
        <v>0</v>
      </c>
      <c r="H1269" s="15">
        <v>0</v>
      </c>
      <c r="I1269" s="17">
        <v>0</v>
      </c>
      <c r="J1269" s="25">
        <f t="shared" si="79"/>
        <v>0</v>
      </c>
      <c r="K1269" s="15">
        <v>0</v>
      </c>
      <c r="L1269" s="17">
        <v>0</v>
      </c>
      <c r="M1269" s="25">
        <f t="shared" si="78"/>
        <v>0</v>
      </c>
      <c r="N1269" s="15">
        <v>0</v>
      </c>
      <c r="O1269" s="17">
        <v>0</v>
      </c>
      <c r="P1269" s="44">
        <f t="shared" si="80"/>
        <v>0</v>
      </c>
    </row>
    <row r="1270" spans="1:16" ht="14.1" customHeight="1">
      <c r="A1270" s="2">
        <v>610</v>
      </c>
      <c r="B1270" s="2" t="str">
        <f>VLOOKUP(A1270,Sheet2!$A$1:$B$114,2)</f>
        <v>Mitchell Co</v>
      </c>
      <c r="C1270" s="2">
        <v>8</v>
      </c>
      <c r="D1270" s="2" t="str">
        <f>VLOOKUP(C1270,Sheet1!$A$1:$B$18,2)</f>
        <v>Guidence Personnel</v>
      </c>
      <c r="E1270" s="15">
        <v>6</v>
      </c>
      <c r="F1270" s="17">
        <v>6</v>
      </c>
      <c r="G1270" s="25">
        <f t="shared" si="77"/>
        <v>0</v>
      </c>
      <c r="H1270" s="15">
        <v>0</v>
      </c>
      <c r="I1270" s="17">
        <v>0</v>
      </c>
      <c r="J1270" s="25">
        <f t="shared" si="79"/>
        <v>0</v>
      </c>
      <c r="K1270" s="15">
        <v>0</v>
      </c>
      <c r="L1270" s="17">
        <v>0</v>
      </c>
      <c r="M1270" s="25">
        <f t="shared" si="78"/>
        <v>0</v>
      </c>
      <c r="N1270" s="15">
        <v>6</v>
      </c>
      <c r="O1270" s="17">
        <v>6</v>
      </c>
      <c r="P1270" s="44">
        <f t="shared" si="80"/>
        <v>0</v>
      </c>
    </row>
    <row r="1271" spans="1:16" ht="14.1" customHeight="1">
      <c r="A1271" s="2">
        <v>610</v>
      </c>
      <c r="B1271" s="2" t="str">
        <f>VLOOKUP(A1271,Sheet2!$A$1:$B$114,2)</f>
        <v>Mitchell Co</v>
      </c>
      <c r="C1271" s="2">
        <v>9</v>
      </c>
      <c r="D1271" s="2" t="str">
        <f>VLOOKUP(C1271,Sheet1!$A$1:$B$18,2)</f>
        <v>Psychology Personnel</v>
      </c>
      <c r="E1271" s="15">
        <v>1</v>
      </c>
      <c r="F1271" s="17">
        <v>1</v>
      </c>
      <c r="G1271" s="25">
        <f t="shared" si="77"/>
        <v>0</v>
      </c>
      <c r="H1271" s="15">
        <v>0</v>
      </c>
      <c r="I1271" s="17">
        <v>0</v>
      </c>
      <c r="J1271" s="25">
        <f t="shared" si="79"/>
        <v>0</v>
      </c>
      <c r="K1271" s="15">
        <v>0</v>
      </c>
      <c r="L1271" s="17">
        <v>0</v>
      </c>
      <c r="M1271" s="25">
        <f t="shared" si="78"/>
        <v>0</v>
      </c>
      <c r="N1271" s="15">
        <v>1</v>
      </c>
      <c r="O1271" s="17">
        <v>1</v>
      </c>
      <c r="P1271" s="44">
        <f t="shared" si="80"/>
        <v>0</v>
      </c>
    </row>
    <row r="1272" spans="1:16" ht="14.1" customHeight="1">
      <c r="A1272" s="2">
        <v>610</v>
      </c>
      <c r="B1272" s="2" t="str">
        <f>VLOOKUP(A1272,Sheet2!$A$1:$B$114,2)</f>
        <v>Mitchell Co</v>
      </c>
      <c r="C1272" s="2">
        <v>10</v>
      </c>
      <c r="D1272" s="2" t="str">
        <f>VLOOKUP(C1272,Sheet1!$A$1:$B$18,2)</f>
        <v>Media Cordinators and Audio Visual</v>
      </c>
      <c r="E1272" s="15">
        <v>5</v>
      </c>
      <c r="F1272" s="17">
        <v>6</v>
      </c>
      <c r="G1272" s="25">
        <f t="shared" si="77"/>
        <v>-1</v>
      </c>
      <c r="H1272" s="15">
        <v>1</v>
      </c>
      <c r="I1272" s="17">
        <v>0</v>
      </c>
      <c r="J1272" s="25">
        <f t="shared" si="79"/>
        <v>1</v>
      </c>
      <c r="K1272" s="15">
        <v>0</v>
      </c>
      <c r="L1272" s="17">
        <v>0</v>
      </c>
      <c r="M1272" s="25">
        <f t="shared" si="78"/>
        <v>0</v>
      </c>
      <c r="N1272" s="15">
        <v>6</v>
      </c>
      <c r="O1272" s="17">
        <v>6</v>
      </c>
      <c r="P1272" s="44">
        <f t="shared" si="80"/>
        <v>0</v>
      </c>
    </row>
    <row r="1273" spans="1:16" ht="14.1" customHeight="1">
      <c r="A1273" s="2">
        <v>610</v>
      </c>
      <c r="B1273" s="2" t="str">
        <f>VLOOKUP(A1273,Sheet2!$A$1:$B$114,2)</f>
        <v>Mitchell Co</v>
      </c>
      <c r="C1273" s="2">
        <v>11</v>
      </c>
      <c r="D1273" s="2" t="str">
        <f>VLOOKUP(C1273,Sheet1!$A$1:$B$18,2)</f>
        <v>Consultants and Supervisors of Instructions</v>
      </c>
      <c r="E1273" s="15">
        <v>0</v>
      </c>
      <c r="F1273" s="17">
        <v>0</v>
      </c>
      <c r="G1273" s="25">
        <f t="shared" si="77"/>
        <v>0</v>
      </c>
      <c r="H1273" s="15">
        <v>1</v>
      </c>
      <c r="I1273" s="17">
        <v>0</v>
      </c>
      <c r="J1273" s="25">
        <f t="shared" si="79"/>
        <v>1</v>
      </c>
      <c r="K1273" s="15">
        <v>0</v>
      </c>
      <c r="L1273" s="17">
        <v>0</v>
      </c>
      <c r="M1273" s="25">
        <f t="shared" si="78"/>
        <v>0</v>
      </c>
      <c r="N1273" s="15">
        <v>1</v>
      </c>
      <c r="O1273" s="17">
        <v>0</v>
      </c>
      <c r="P1273" s="44">
        <f t="shared" si="80"/>
        <v>1</v>
      </c>
    </row>
    <row r="1274" spans="1:16" ht="14.1" customHeight="1">
      <c r="A1274" s="2">
        <v>610</v>
      </c>
      <c r="B1274" s="2" t="str">
        <f>VLOOKUP(A1274,Sheet2!$A$1:$B$114,2)</f>
        <v>Mitchell Co</v>
      </c>
      <c r="C1274" s="2">
        <v>12</v>
      </c>
      <c r="D1274" s="2" t="str">
        <f>VLOOKUP(C1274,Sheet1!$A$1:$B$18,2)</f>
        <v>Other Professional Staff</v>
      </c>
      <c r="E1274" s="15">
        <v>5</v>
      </c>
      <c r="F1274" s="17">
        <v>5</v>
      </c>
      <c r="G1274" s="25">
        <f t="shared" si="77"/>
        <v>0</v>
      </c>
      <c r="H1274" s="15">
        <v>2</v>
      </c>
      <c r="I1274" s="17">
        <v>0</v>
      </c>
      <c r="J1274" s="25">
        <f t="shared" si="79"/>
        <v>2</v>
      </c>
      <c r="K1274" s="15">
        <v>1</v>
      </c>
      <c r="L1274" s="17">
        <v>3</v>
      </c>
      <c r="M1274" s="25">
        <f t="shared" si="78"/>
        <v>-2</v>
      </c>
      <c r="N1274" s="15">
        <v>8</v>
      </c>
      <c r="O1274" s="17">
        <v>8</v>
      </c>
      <c r="P1274" s="44">
        <f t="shared" si="80"/>
        <v>0</v>
      </c>
    </row>
    <row r="1275" spans="1:16" ht="14.1" customHeight="1">
      <c r="A1275" s="2">
        <v>610</v>
      </c>
      <c r="B1275" s="2" t="str">
        <f>VLOOKUP(A1275,Sheet2!$A$1:$B$114,2)</f>
        <v>Mitchell Co</v>
      </c>
      <c r="C1275" s="2">
        <v>13</v>
      </c>
      <c r="D1275" s="2" t="str">
        <f>VLOOKUP(C1275,Sheet1!$A$1:$B$18,2)</f>
        <v>Teacher Assistants</v>
      </c>
      <c r="E1275" s="15">
        <v>24</v>
      </c>
      <c r="F1275" s="17">
        <v>25</v>
      </c>
      <c r="G1275" s="25">
        <f t="shared" si="77"/>
        <v>-1</v>
      </c>
      <c r="H1275" s="15">
        <v>12</v>
      </c>
      <c r="I1275" s="17">
        <v>23</v>
      </c>
      <c r="J1275" s="25">
        <f t="shared" si="79"/>
        <v>-11</v>
      </c>
      <c r="K1275" s="15">
        <v>0</v>
      </c>
      <c r="L1275" s="17">
        <v>0</v>
      </c>
      <c r="M1275" s="25">
        <f t="shared" si="78"/>
        <v>0</v>
      </c>
      <c r="N1275" s="15">
        <v>36</v>
      </c>
      <c r="O1275" s="17">
        <v>48</v>
      </c>
      <c r="P1275" s="44">
        <f t="shared" si="80"/>
        <v>-12</v>
      </c>
    </row>
    <row r="1276" spans="1:16" ht="14.1" customHeight="1">
      <c r="A1276" s="2">
        <v>610</v>
      </c>
      <c r="B1276" s="2" t="str">
        <f>VLOOKUP(A1276,Sheet2!$A$1:$B$114,2)</f>
        <v>Mitchell Co</v>
      </c>
      <c r="C1276" s="2">
        <v>14</v>
      </c>
      <c r="D1276" s="2" t="str">
        <f>VLOOKUP(C1276,Sheet1!$A$1:$B$18,2)</f>
        <v>Technicians</v>
      </c>
      <c r="E1276" s="15">
        <v>4</v>
      </c>
      <c r="F1276" s="17">
        <v>1</v>
      </c>
      <c r="G1276" s="25">
        <f t="shared" si="77"/>
        <v>3</v>
      </c>
      <c r="H1276" s="15">
        <v>0</v>
      </c>
      <c r="I1276" s="17">
        <v>2</v>
      </c>
      <c r="J1276" s="25">
        <f t="shared" si="79"/>
        <v>-2</v>
      </c>
      <c r="K1276" s="15">
        <v>2</v>
      </c>
      <c r="L1276" s="17">
        <v>2</v>
      </c>
      <c r="M1276" s="25">
        <f t="shared" si="78"/>
        <v>0</v>
      </c>
      <c r="N1276" s="15">
        <v>6</v>
      </c>
      <c r="O1276" s="17">
        <v>5</v>
      </c>
      <c r="P1276" s="44">
        <f t="shared" si="80"/>
        <v>1</v>
      </c>
    </row>
    <row r="1277" spans="1:16" ht="14.1" customHeight="1">
      <c r="A1277" s="2">
        <v>610</v>
      </c>
      <c r="B1277" s="2" t="str">
        <f>VLOOKUP(A1277,Sheet2!$A$1:$B$114,2)</f>
        <v>Mitchell Co</v>
      </c>
      <c r="C1277" s="2">
        <v>15</v>
      </c>
      <c r="D1277" s="2" t="str">
        <f>VLOOKUP(C1277,Sheet1!$A$1:$B$18,2)</f>
        <v>Clerks/Secretaries</v>
      </c>
      <c r="E1277" s="15">
        <v>18</v>
      </c>
      <c r="F1277" s="17">
        <v>21</v>
      </c>
      <c r="G1277" s="25">
        <f t="shared" si="77"/>
        <v>-3</v>
      </c>
      <c r="H1277" s="15">
        <v>3</v>
      </c>
      <c r="I1277" s="17">
        <v>1</v>
      </c>
      <c r="J1277" s="25">
        <f t="shared" si="79"/>
        <v>2</v>
      </c>
      <c r="K1277" s="15">
        <v>1</v>
      </c>
      <c r="L1277" s="17">
        <v>1</v>
      </c>
      <c r="M1277" s="25">
        <f t="shared" si="78"/>
        <v>0</v>
      </c>
      <c r="N1277" s="15">
        <v>22</v>
      </c>
      <c r="O1277" s="17">
        <v>23</v>
      </c>
      <c r="P1277" s="44">
        <f t="shared" si="80"/>
        <v>-1</v>
      </c>
    </row>
    <row r="1278" spans="1:16" ht="14.1" customHeight="1">
      <c r="A1278" s="2">
        <v>610</v>
      </c>
      <c r="B1278" s="2" t="str">
        <f>VLOOKUP(A1278,Sheet2!$A$1:$B$114,2)</f>
        <v>Mitchell Co</v>
      </c>
      <c r="C1278" s="2">
        <v>16</v>
      </c>
      <c r="D1278" s="2" t="str">
        <f>VLOOKUP(C1278,Sheet1!$A$1:$B$18,2)</f>
        <v>Service Workers</v>
      </c>
      <c r="E1278" s="15">
        <v>74</v>
      </c>
      <c r="F1278" s="17">
        <v>52</v>
      </c>
      <c r="G1278" s="25">
        <f t="shared" si="77"/>
        <v>22</v>
      </c>
      <c r="H1278" s="15">
        <v>0</v>
      </c>
      <c r="I1278" s="17">
        <v>30</v>
      </c>
      <c r="J1278" s="25">
        <f t="shared" si="79"/>
        <v>-30</v>
      </c>
      <c r="K1278" s="15">
        <v>3</v>
      </c>
      <c r="L1278" s="17">
        <v>0</v>
      </c>
      <c r="M1278" s="25">
        <f t="shared" si="78"/>
        <v>3</v>
      </c>
      <c r="N1278" s="15">
        <v>77</v>
      </c>
      <c r="O1278" s="17">
        <v>82</v>
      </c>
      <c r="P1278" s="44">
        <f t="shared" si="80"/>
        <v>-5</v>
      </c>
    </row>
    <row r="1279" spans="1:16" ht="14.1" customHeight="1">
      <c r="A1279" s="2">
        <v>610</v>
      </c>
      <c r="B1279" s="2" t="str">
        <f>VLOOKUP(A1279,Sheet2!$A$1:$B$114,2)</f>
        <v>Mitchell Co</v>
      </c>
      <c r="C1279" s="2">
        <v>17</v>
      </c>
      <c r="D1279" s="2" t="str">
        <f>VLOOKUP(C1279,Sheet1!$A$1:$B$18,2)</f>
        <v>Skilled Crafts</v>
      </c>
      <c r="E1279" s="15">
        <v>4</v>
      </c>
      <c r="F1279" s="17">
        <v>3</v>
      </c>
      <c r="G1279" s="25">
        <f t="shared" ref="G1279:G1342" si="81">E1279-F1279</f>
        <v>1</v>
      </c>
      <c r="H1279" s="15">
        <v>0</v>
      </c>
      <c r="I1279" s="17">
        <v>0</v>
      </c>
      <c r="J1279" s="25">
        <f t="shared" si="79"/>
        <v>0</v>
      </c>
      <c r="K1279" s="15">
        <v>4</v>
      </c>
      <c r="L1279" s="17">
        <v>4</v>
      </c>
      <c r="M1279" s="25">
        <f t="shared" si="78"/>
        <v>0</v>
      </c>
      <c r="N1279" s="15">
        <v>8</v>
      </c>
      <c r="O1279" s="17">
        <v>7</v>
      </c>
      <c r="P1279" s="44">
        <f t="shared" si="80"/>
        <v>1</v>
      </c>
    </row>
    <row r="1280" spans="1:16" ht="14.1" customHeight="1">
      <c r="A1280" s="2">
        <v>610</v>
      </c>
      <c r="B1280" s="2" t="str">
        <f>VLOOKUP(A1280,Sheet2!$A$1:$B$114,2)</f>
        <v>Mitchell Co</v>
      </c>
      <c r="C1280" s="2">
        <v>18</v>
      </c>
      <c r="D1280" s="2" t="str">
        <f>VLOOKUP(C1280,Sheet1!$A$1:$B$18,2)</f>
        <v>Laborers Unskilled</v>
      </c>
      <c r="E1280" s="15">
        <v>0</v>
      </c>
      <c r="F1280" s="17">
        <v>0</v>
      </c>
      <c r="G1280" s="25">
        <f t="shared" si="81"/>
        <v>0</v>
      </c>
      <c r="H1280" s="15">
        <v>0</v>
      </c>
      <c r="I1280" s="17">
        <v>0</v>
      </c>
      <c r="J1280" s="25">
        <f t="shared" si="79"/>
        <v>0</v>
      </c>
      <c r="K1280" s="15">
        <v>0</v>
      </c>
      <c r="L1280" s="17">
        <v>0</v>
      </c>
      <c r="M1280" s="25">
        <f t="shared" si="78"/>
        <v>0</v>
      </c>
      <c r="N1280" s="15">
        <v>0</v>
      </c>
      <c r="O1280" s="17">
        <v>0</v>
      </c>
      <c r="P1280" s="44">
        <f t="shared" si="80"/>
        <v>0</v>
      </c>
    </row>
    <row r="1281" spans="1:16" ht="14.1" customHeight="1">
      <c r="A1281" s="2">
        <v>620</v>
      </c>
      <c r="B1281" s="2" t="str">
        <f>VLOOKUP(A1281,Sheet2!$A$1:$B$114,2)</f>
        <v>Montgomery Co</v>
      </c>
      <c r="C1281" s="2">
        <v>1</v>
      </c>
      <c r="D1281" s="2" t="str">
        <f>VLOOKUP(C1281,Sheet1!$A$1:$B$18,2)</f>
        <v>Officials, Administrators, Managers</v>
      </c>
      <c r="E1281" s="15">
        <v>6</v>
      </c>
      <c r="F1281" s="17">
        <v>8</v>
      </c>
      <c r="G1281" s="25">
        <f t="shared" si="81"/>
        <v>-2</v>
      </c>
      <c r="H1281" s="15">
        <v>0</v>
      </c>
      <c r="I1281" s="17">
        <v>0</v>
      </c>
      <c r="J1281" s="25">
        <f t="shared" si="79"/>
        <v>0</v>
      </c>
      <c r="K1281" s="15">
        <v>3</v>
      </c>
      <c r="L1281" s="17">
        <v>1</v>
      </c>
      <c r="M1281" s="25">
        <f t="shared" si="78"/>
        <v>2</v>
      </c>
      <c r="N1281" s="15">
        <v>9</v>
      </c>
      <c r="O1281" s="17">
        <v>9</v>
      </c>
      <c r="P1281" s="44">
        <f t="shared" si="80"/>
        <v>0</v>
      </c>
    </row>
    <row r="1282" spans="1:16" ht="14.1" customHeight="1">
      <c r="A1282" s="2">
        <v>620</v>
      </c>
      <c r="B1282" s="2" t="str">
        <f>VLOOKUP(A1282,Sheet2!$A$1:$B$114,2)</f>
        <v>Montgomery Co</v>
      </c>
      <c r="C1282" s="2">
        <v>2</v>
      </c>
      <c r="D1282" s="2" t="str">
        <f>VLOOKUP(C1282,Sheet1!$A$1:$B$18,2)</f>
        <v>Principals</v>
      </c>
      <c r="E1282" s="15">
        <v>9</v>
      </c>
      <c r="F1282" s="17">
        <v>11</v>
      </c>
      <c r="G1282" s="25">
        <f t="shared" si="81"/>
        <v>-2</v>
      </c>
      <c r="H1282" s="15">
        <v>2</v>
      </c>
      <c r="I1282" s="17">
        <v>0</v>
      </c>
      <c r="J1282" s="25">
        <f t="shared" si="79"/>
        <v>2</v>
      </c>
      <c r="K1282" s="15">
        <v>0</v>
      </c>
      <c r="L1282" s="17">
        <v>0</v>
      </c>
      <c r="M1282" s="25">
        <f t="shared" si="78"/>
        <v>0</v>
      </c>
      <c r="N1282" s="15">
        <v>11</v>
      </c>
      <c r="O1282" s="17">
        <v>11</v>
      </c>
      <c r="P1282" s="44">
        <f t="shared" si="80"/>
        <v>0</v>
      </c>
    </row>
    <row r="1283" spans="1:16" ht="14.1" customHeight="1">
      <c r="A1283" s="2">
        <v>620</v>
      </c>
      <c r="B1283" s="2" t="str">
        <f>VLOOKUP(A1283,Sheet2!$A$1:$B$114,2)</f>
        <v>Montgomery Co</v>
      </c>
      <c r="C1283" s="2">
        <v>3</v>
      </c>
      <c r="D1283" s="2" t="str">
        <f>VLOOKUP(C1283,Sheet1!$A$1:$B$18,2)</f>
        <v>Assistant Principals, Teaching</v>
      </c>
      <c r="E1283" s="15">
        <v>0</v>
      </c>
      <c r="F1283" s="17">
        <v>0</v>
      </c>
      <c r="G1283" s="25">
        <f t="shared" si="81"/>
        <v>0</v>
      </c>
      <c r="H1283" s="15">
        <v>0</v>
      </c>
      <c r="I1283" s="17">
        <v>0</v>
      </c>
      <c r="J1283" s="25">
        <f t="shared" si="79"/>
        <v>0</v>
      </c>
      <c r="K1283" s="15">
        <v>0</v>
      </c>
      <c r="L1283" s="17">
        <v>0</v>
      </c>
      <c r="M1283" s="25">
        <f t="shared" ref="M1283:M1346" si="82">K1283-L1283</f>
        <v>0</v>
      </c>
      <c r="N1283" s="15">
        <v>0</v>
      </c>
      <c r="O1283" s="17">
        <v>0</v>
      </c>
      <c r="P1283" s="44">
        <f t="shared" si="80"/>
        <v>0</v>
      </c>
    </row>
    <row r="1284" spans="1:16" ht="14.1" customHeight="1">
      <c r="A1284" s="2">
        <v>620</v>
      </c>
      <c r="B1284" s="2" t="str">
        <f>VLOOKUP(A1284,Sheet2!$A$1:$B$114,2)</f>
        <v>Montgomery Co</v>
      </c>
      <c r="C1284" s="2">
        <v>4</v>
      </c>
      <c r="D1284" s="2" t="str">
        <f>VLOOKUP(C1284,Sheet1!$A$1:$B$18,2)</f>
        <v>Assistant Principals, Non-Teaching</v>
      </c>
      <c r="E1284" s="15">
        <v>2</v>
      </c>
      <c r="F1284" s="17">
        <v>5</v>
      </c>
      <c r="G1284" s="25">
        <f t="shared" si="81"/>
        <v>-3</v>
      </c>
      <c r="H1284" s="15">
        <v>1</v>
      </c>
      <c r="I1284" s="17">
        <v>0</v>
      </c>
      <c r="J1284" s="25">
        <f t="shared" ref="J1284:J1347" si="83">H1284-I1284</f>
        <v>1</v>
      </c>
      <c r="K1284" s="15">
        <v>1</v>
      </c>
      <c r="L1284" s="17">
        <v>0</v>
      </c>
      <c r="M1284" s="25">
        <f t="shared" si="82"/>
        <v>1</v>
      </c>
      <c r="N1284" s="15">
        <v>4</v>
      </c>
      <c r="O1284" s="17">
        <v>5</v>
      </c>
      <c r="P1284" s="44">
        <f t="shared" ref="P1284:P1347" si="84">N1284-O1284</f>
        <v>-1</v>
      </c>
    </row>
    <row r="1285" spans="1:16" ht="14.1" customHeight="1">
      <c r="A1285" s="2">
        <v>620</v>
      </c>
      <c r="B1285" s="2" t="str">
        <f>VLOOKUP(A1285,Sheet2!$A$1:$B$114,2)</f>
        <v>Montgomery Co</v>
      </c>
      <c r="C1285" s="2">
        <v>5</v>
      </c>
      <c r="D1285" s="2" t="str">
        <f>VLOOKUP(C1285,Sheet1!$A$1:$B$18,2)</f>
        <v>Elementry Teachers</v>
      </c>
      <c r="E1285" s="15">
        <v>174</v>
      </c>
      <c r="F1285" s="17">
        <v>167</v>
      </c>
      <c r="G1285" s="25">
        <f t="shared" si="81"/>
        <v>7</v>
      </c>
      <c r="H1285" s="15">
        <v>15</v>
      </c>
      <c r="I1285" s="17">
        <v>44</v>
      </c>
      <c r="J1285" s="25">
        <f t="shared" si="83"/>
        <v>-29</v>
      </c>
      <c r="K1285" s="15">
        <v>14</v>
      </c>
      <c r="L1285" s="17">
        <v>9</v>
      </c>
      <c r="M1285" s="25">
        <f t="shared" si="82"/>
        <v>5</v>
      </c>
      <c r="N1285" s="15">
        <v>203</v>
      </c>
      <c r="O1285" s="17">
        <v>220</v>
      </c>
      <c r="P1285" s="44">
        <f t="shared" si="84"/>
        <v>-17</v>
      </c>
    </row>
    <row r="1286" spans="1:16" ht="14.1" customHeight="1">
      <c r="A1286" s="2">
        <v>620</v>
      </c>
      <c r="B1286" s="2" t="str">
        <f>VLOOKUP(A1286,Sheet2!$A$1:$B$114,2)</f>
        <v>Montgomery Co</v>
      </c>
      <c r="C1286" s="2">
        <v>6</v>
      </c>
      <c r="D1286" s="2" t="str">
        <f>VLOOKUP(C1286,Sheet1!$A$1:$B$18,2)</f>
        <v>Secondary Teachers</v>
      </c>
      <c r="E1286" s="15">
        <v>87</v>
      </c>
      <c r="F1286" s="17">
        <v>80</v>
      </c>
      <c r="G1286" s="25">
        <f t="shared" si="81"/>
        <v>7</v>
      </c>
      <c r="H1286" s="15">
        <v>5</v>
      </c>
      <c r="I1286" s="17">
        <v>13</v>
      </c>
      <c r="J1286" s="25">
        <f t="shared" si="83"/>
        <v>-8</v>
      </c>
      <c r="K1286" s="15">
        <v>1</v>
      </c>
      <c r="L1286" s="17">
        <v>1</v>
      </c>
      <c r="M1286" s="25">
        <f t="shared" si="82"/>
        <v>0</v>
      </c>
      <c r="N1286" s="15">
        <v>93</v>
      </c>
      <c r="O1286" s="17">
        <v>94</v>
      </c>
      <c r="P1286" s="44">
        <f t="shared" si="84"/>
        <v>-1</v>
      </c>
    </row>
    <row r="1287" spans="1:16" ht="14.1" customHeight="1">
      <c r="A1287" s="2">
        <v>620</v>
      </c>
      <c r="B1287" s="2" t="str">
        <f>VLOOKUP(A1287,Sheet2!$A$1:$B$114,2)</f>
        <v>Montgomery Co</v>
      </c>
      <c r="C1287" s="2">
        <v>7</v>
      </c>
      <c r="D1287" s="2" t="str">
        <f>VLOOKUP(C1287,Sheet1!$A$1:$B$18,2)</f>
        <v>Other Teachers</v>
      </c>
      <c r="E1287" s="15">
        <v>0</v>
      </c>
      <c r="F1287" s="17">
        <v>0</v>
      </c>
      <c r="G1287" s="25">
        <f t="shared" si="81"/>
        <v>0</v>
      </c>
      <c r="H1287" s="15">
        <v>0</v>
      </c>
      <c r="I1287" s="17">
        <v>0</v>
      </c>
      <c r="J1287" s="25">
        <f t="shared" si="83"/>
        <v>0</v>
      </c>
      <c r="K1287" s="15">
        <v>0</v>
      </c>
      <c r="L1287" s="17">
        <v>0</v>
      </c>
      <c r="M1287" s="25">
        <f t="shared" si="82"/>
        <v>0</v>
      </c>
      <c r="N1287" s="15">
        <v>0</v>
      </c>
      <c r="O1287" s="17">
        <v>0</v>
      </c>
      <c r="P1287" s="44">
        <f t="shared" si="84"/>
        <v>0</v>
      </c>
    </row>
    <row r="1288" spans="1:16" ht="14.1" customHeight="1">
      <c r="A1288" s="2">
        <v>620</v>
      </c>
      <c r="B1288" s="2" t="str">
        <f>VLOOKUP(A1288,Sheet2!$A$1:$B$114,2)</f>
        <v>Montgomery Co</v>
      </c>
      <c r="C1288" s="2">
        <v>8</v>
      </c>
      <c r="D1288" s="2" t="str">
        <f>VLOOKUP(C1288,Sheet1!$A$1:$B$18,2)</f>
        <v>Guidence Personnel</v>
      </c>
      <c r="E1288" s="15">
        <v>12</v>
      </c>
      <c r="F1288" s="17">
        <v>10</v>
      </c>
      <c r="G1288" s="25">
        <f t="shared" si="81"/>
        <v>2</v>
      </c>
      <c r="H1288" s="15">
        <v>0</v>
      </c>
      <c r="I1288" s="17">
        <v>1</v>
      </c>
      <c r="J1288" s="25">
        <f t="shared" si="83"/>
        <v>-1</v>
      </c>
      <c r="K1288" s="15">
        <v>0</v>
      </c>
      <c r="L1288" s="17">
        <v>0</v>
      </c>
      <c r="M1288" s="25">
        <f t="shared" si="82"/>
        <v>0</v>
      </c>
      <c r="N1288" s="15">
        <v>12</v>
      </c>
      <c r="O1288" s="17">
        <v>11</v>
      </c>
      <c r="P1288" s="44">
        <f t="shared" si="84"/>
        <v>1</v>
      </c>
    </row>
    <row r="1289" spans="1:16" ht="14.1" customHeight="1">
      <c r="A1289" s="2">
        <v>620</v>
      </c>
      <c r="B1289" s="2" t="str">
        <f>VLOOKUP(A1289,Sheet2!$A$1:$B$114,2)</f>
        <v>Montgomery Co</v>
      </c>
      <c r="C1289" s="2">
        <v>9</v>
      </c>
      <c r="D1289" s="2" t="str">
        <f>VLOOKUP(C1289,Sheet1!$A$1:$B$18,2)</f>
        <v>Psychology Personnel</v>
      </c>
      <c r="E1289" s="15">
        <v>1</v>
      </c>
      <c r="F1289" s="17">
        <v>0</v>
      </c>
      <c r="G1289" s="25">
        <f t="shared" si="81"/>
        <v>1</v>
      </c>
      <c r="H1289" s="15">
        <v>0</v>
      </c>
      <c r="I1289" s="17">
        <v>0</v>
      </c>
      <c r="J1289" s="25">
        <f t="shared" si="83"/>
        <v>0</v>
      </c>
      <c r="K1289" s="15">
        <v>0</v>
      </c>
      <c r="L1289" s="17">
        <v>0</v>
      </c>
      <c r="M1289" s="25">
        <f t="shared" si="82"/>
        <v>0</v>
      </c>
      <c r="N1289" s="15">
        <v>1</v>
      </c>
      <c r="O1289" s="17">
        <v>0</v>
      </c>
      <c r="P1289" s="44">
        <f t="shared" si="84"/>
        <v>1</v>
      </c>
    </row>
    <row r="1290" spans="1:16" ht="14.1" customHeight="1">
      <c r="A1290" s="2">
        <v>620</v>
      </c>
      <c r="B1290" s="2" t="str">
        <f>VLOOKUP(A1290,Sheet2!$A$1:$B$114,2)</f>
        <v>Montgomery Co</v>
      </c>
      <c r="C1290" s="2">
        <v>10</v>
      </c>
      <c r="D1290" s="2" t="str">
        <f>VLOOKUP(C1290,Sheet1!$A$1:$B$18,2)</f>
        <v>Media Cordinators and Audio Visual</v>
      </c>
      <c r="E1290" s="15">
        <v>10</v>
      </c>
      <c r="F1290" s="17">
        <v>10</v>
      </c>
      <c r="G1290" s="25">
        <f t="shared" si="81"/>
        <v>0</v>
      </c>
      <c r="H1290" s="15">
        <v>0</v>
      </c>
      <c r="I1290" s="17">
        <v>0</v>
      </c>
      <c r="J1290" s="25">
        <f t="shared" si="83"/>
        <v>0</v>
      </c>
      <c r="K1290" s="15">
        <v>0</v>
      </c>
      <c r="L1290" s="17">
        <v>0</v>
      </c>
      <c r="M1290" s="25">
        <f t="shared" si="82"/>
        <v>0</v>
      </c>
      <c r="N1290" s="15">
        <v>10</v>
      </c>
      <c r="O1290" s="17">
        <v>10</v>
      </c>
      <c r="P1290" s="44">
        <f t="shared" si="84"/>
        <v>0</v>
      </c>
    </row>
    <row r="1291" spans="1:16" ht="14.1" customHeight="1">
      <c r="A1291" s="2">
        <v>620</v>
      </c>
      <c r="B1291" s="2" t="str">
        <f>VLOOKUP(A1291,Sheet2!$A$1:$B$114,2)</f>
        <v>Montgomery Co</v>
      </c>
      <c r="C1291" s="2">
        <v>11</v>
      </c>
      <c r="D1291" s="2" t="str">
        <f>VLOOKUP(C1291,Sheet1!$A$1:$B$18,2)</f>
        <v>Consultants and Supervisors of Instructions</v>
      </c>
      <c r="E1291" s="15">
        <v>3</v>
      </c>
      <c r="F1291" s="17">
        <v>3</v>
      </c>
      <c r="G1291" s="25">
        <f t="shared" si="81"/>
        <v>0</v>
      </c>
      <c r="H1291" s="15">
        <v>0</v>
      </c>
      <c r="I1291" s="17">
        <v>1</v>
      </c>
      <c r="J1291" s="25">
        <f t="shared" si="83"/>
        <v>-1</v>
      </c>
      <c r="K1291" s="15">
        <v>0</v>
      </c>
      <c r="L1291" s="17">
        <v>1</v>
      </c>
      <c r="M1291" s="25">
        <f t="shared" si="82"/>
        <v>-1</v>
      </c>
      <c r="N1291" s="15">
        <v>3</v>
      </c>
      <c r="O1291" s="17">
        <v>5</v>
      </c>
      <c r="P1291" s="44">
        <f t="shared" si="84"/>
        <v>-2</v>
      </c>
    </row>
    <row r="1292" spans="1:16" ht="14.1" customHeight="1">
      <c r="A1292" s="2">
        <v>620</v>
      </c>
      <c r="B1292" s="2" t="str">
        <f>VLOOKUP(A1292,Sheet2!$A$1:$B$114,2)</f>
        <v>Montgomery Co</v>
      </c>
      <c r="C1292" s="2">
        <v>12</v>
      </c>
      <c r="D1292" s="2" t="str">
        <f>VLOOKUP(C1292,Sheet1!$A$1:$B$18,2)</f>
        <v>Other Professional Staff</v>
      </c>
      <c r="E1292" s="15">
        <v>11</v>
      </c>
      <c r="F1292" s="17">
        <v>10</v>
      </c>
      <c r="G1292" s="25">
        <f t="shared" si="81"/>
        <v>1</v>
      </c>
      <c r="H1292" s="15">
        <v>1</v>
      </c>
      <c r="I1292" s="17">
        <v>0</v>
      </c>
      <c r="J1292" s="25">
        <f t="shared" si="83"/>
        <v>1</v>
      </c>
      <c r="K1292" s="15">
        <v>2</v>
      </c>
      <c r="L1292" s="17">
        <v>2</v>
      </c>
      <c r="M1292" s="25">
        <f t="shared" si="82"/>
        <v>0</v>
      </c>
      <c r="N1292" s="15">
        <v>14</v>
      </c>
      <c r="O1292" s="17">
        <v>12</v>
      </c>
      <c r="P1292" s="44">
        <f t="shared" si="84"/>
        <v>2</v>
      </c>
    </row>
    <row r="1293" spans="1:16" ht="14.1" customHeight="1">
      <c r="A1293" s="2">
        <v>620</v>
      </c>
      <c r="B1293" s="2" t="str">
        <f>VLOOKUP(A1293,Sheet2!$A$1:$B$114,2)</f>
        <v>Montgomery Co</v>
      </c>
      <c r="C1293" s="2">
        <v>13</v>
      </c>
      <c r="D1293" s="2" t="str">
        <f>VLOOKUP(C1293,Sheet1!$A$1:$B$18,2)</f>
        <v>Teacher Assistants</v>
      </c>
      <c r="E1293" s="15">
        <v>72</v>
      </c>
      <c r="F1293" s="17">
        <v>76</v>
      </c>
      <c r="G1293" s="25">
        <f t="shared" si="81"/>
        <v>-4</v>
      </c>
      <c r="H1293" s="15">
        <v>9</v>
      </c>
      <c r="I1293" s="17">
        <v>10</v>
      </c>
      <c r="J1293" s="25">
        <f t="shared" si="83"/>
        <v>-1</v>
      </c>
      <c r="K1293" s="15">
        <v>15</v>
      </c>
      <c r="L1293" s="17">
        <v>20</v>
      </c>
      <c r="M1293" s="25">
        <f t="shared" si="82"/>
        <v>-5</v>
      </c>
      <c r="N1293" s="15">
        <v>96</v>
      </c>
      <c r="O1293" s="17">
        <v>106</v>
      </c>
      <c r="P1293" s="44">
        <f t="shared" si="84"/>
        <v>-10</v>
      </c>
    </row>
    <row r="1294" spans="1:16" ht="14.1" customHeight="1">
      <c r="A1294" s="2">
        <v>620</v>
      </c>
      <c r="B1294" s="2" t="str">
        <f>VLOOKUP(A1294,Sheet2!$A$1:$B$114,2)</f>
        <v>Montgomery Co</v>
      </c>
      <c r="C1294" s="2">
        <v>14</v>
      </c>
      <c r="D1294" s="2" t="str">
        <f>VLOOKUP(C1294,Sheet1!$A$1:$B$18,2)</f>
        <v>Technicians</v>
      </c>
      <c r="E1294" s="15">
        <v>9</v>
      </c>
      <c r="F1294" s="17">
        <v>5</v>
      </c>
      <c r="G1294" s="25">
        <f t="shared" si="81"/>
        <v>4</v>
      </c>
      <c r="H1294" s="15">
        <v>0</v>
      </c>
      <c r="I1294" s="17">
        <v>1</v>
      </c>
      <c r="J1294" s="25">
        <f t="shared" si="83"/>
        <v>-1</v>
      </c>
      <c r="K1294" s="15">
        <v>4</v>
      </c>
      <c r="L1294" s="17">
        <v>7</v>
      </c>
      <c r="M1294" s="25">
        <f t="shared" si="82"/>
        <v>-3</v>
      </c>
      <c r="N1294" s="15">
        <v>13</v>
      </c>
      <c r="O1294" s="17">
        <v>13</v>
      </c>
      <c r="P1294" s="44">
        <f t="shared" si="84"/>
        <v>0</v>
      </c>
    </row>
    <row r="1295" spans="1:16" ht="14.1" customHeight="1">
      <c r="A1295" s="2">
        <v>620</v>
      </c>
      <c r="B1295" s="2" t="str">
        <f>VLOOKUP(A1295,Sheet2!$A$1:$B$114,2)</f>
        <v>Montgomery Co</v>
      </c>
      <c r="C1295" s="2">
        <v>15</v>
      </c>
      <c r="D1295" s="2" t="str">
        <f>VLOOKUP(C1295,Sheet1!$A$1:$B$18,2)</f>
        <v>Clerks/Secretaries</v>
      </c>
      <c r="E1295" s="15">
        <v>11</v>
      </c>
      <c r="F1295" s="17">
        <v>30</v>
      </c>
      <c r="G1295" s="25">
        <f t="shared" si="81"/>
        <v>-19</v>
      </c>
      <c r="H1295" s="15">
        <v>22</v>
      </c>
      <c r="I1295" s="17">
        <v>3</v>
      </c>
      <c r="J1295" s="25">
        <f t="shared" si="83"/>
        <v>19</v>
      </c>
      <c r="K1295" s="15">
        <v>13</v>
      </c>
      <c r="L1295" s="17">
        <v>11</v>
      </c>
      <c r="M1295" s="25">
        <f t="shared" si="82"/>
        <v>2</v>
      </c>
      <c r="N1295" s="15">
        <v>46</v>
      </c>
      <c r="O1295" s="17">
        <v>44</v>
      </c>
      <c r="P1295" s="44">
        <f t="shared" si="84"/>
        <v>2</v>
      </c>
    </row>
    <row r="1296" spans="1:16" ht="14.1" customHeight="1">
      <c r="A1296" s="2">
        <v>620</v>
      </c>
      <c r="B1296" s="2" t="str">
        <f>VLOOKUP(A1296,Sheet2!$A$1:$B$114,2)</f>
        <v>Montgomery Co</v>
      </c>
      <c r="C1296" s="2">
        <v>16</v>
      </c>
      <c r="D1296" s="2" t="str">
        <f>VLOOKUP(C1296,Sheet1!$A$1:$B$18,2)</f>
        <v>Service Workers</v>
      </c>
      <c r="E1296" s="15">
        <v>24</v>
      </c>
      <c r="F1296" s="17">
        <v>83</v>
      </c>
      <c r="G1296" s="25">
        <f t="shared" si="81"/>
        <v>-59</v>
      </c>
      <c r="H1296" s="15">
        <v>53</v>
      </c>
      <c r="I1296" s="17">
        <v>0</v>
      </c>
      <c r="J1296" s="25">
        <f t="shared" si="83"/>
        <v>53</v>
      </c>
      <c r="K1296" s="15">
        <v>0</v>
      </c>
      <c r="L1296" s="17">
        <v>1</v>
      </c>
      <c r="M1296" s="25">
        <f t="shared" si="82"/>
        <v>-1</v>
      </c>
      <c r="N1296" s="15">
        <v>77</v>
      </c>
      <c r="O1296" s="17">
        <v>84</v>
      </c>
      <c r="P1296" s="44">
        <f t="shared" si="84"/>
        <v>-7</v>
      </c>
    </row>
    <row r="1297" spans="1:16" ht="14.1" customHeight="1">
      <c r="A1297" s="2">
        <v>620</v>
      </c>
      <c r="B1297" s="2" t="str">
        <f>VLOOKUP(A1297,Sheet2!$A$1:$B$114,2)</f>
        <v>Montgomery Co</v>
      </c>
      <c r="C1297" s="2">
        <v>17</v>
      </c>
      <c r="D1297" s="2" t="str">
        <f>VLOOKUP(C1297,Sheet1!$A$1:$B$18,2)</f>
        <v>Skilled Crafts</v>
      </c>
      <c r="E1297" s="15">
        <v>5</v>
      </c>
      <c r="F1297" s="17">
        <v>5</v>
      </c>
      <c r="G1297" s="25">
        <f t="shared" si="81"/>
        <v>0</v>
      </c>
      <c r="H1297" s="15">
        <v>0</v>
      </c>
      <c r="I1297" s="17">
        <v>0</v>
      </c>
      <c r="J1297" s="25">
        <f t="shared" si="83"/>
        <v>0</v>
      </c>
      <c r="K1297" s="15">
        <v>10</v>
      </c>
      <c r="L1297" s="17">
        <v>8</v>
      </c>
      <c r="M1297" s="25">
        <f t="shared" si="82"/>
        <v>2</v>
      </c>
      <c r="N1297" s="15">
        <v>15</v>
      </c>
      <c r="O1297" s="17">
        <v>13</v>
      </c>
      <c r="P1297" s="44">
        <f t="shared" si="84"/>
        <v>2</v>
      </c>
    </row>
    <row r="1298" spans="1:16" ht="14.1" customHeight="1">
      <c r="A1298" s="2">
        <v>620</v>
      </c>
      <c r="B1298" s="2" t="str">
        <f>VLOOKUP(A1298,Sheet2!$A$1:$B$114,2)</f>
        <v>Montgomery Co</v>
      </c>
      <c r="C1298" s="2">
        <v>18</v>
      </c>
      <c r="D1298" s="2" t="str">
        <f>VLOOKUP(C1298,Sheet1!$A$1:$B$18,2)</f>
        <v>Laborers Unskilled</v>
      </c>
      <c r="E1298" s="15">
        <v>0</v>
      </c>
      <c r="F1298" s="17">
        <v>0</v>
      </c>
      <c r="G1298" s="25">
        <f t="shared" si="81"/>
        <v>0</v>
      </c>
      <c r="H1298" s="15">
        <v>0</v>
      </c>
      <c r="I1298" s="17">
        <v>0</v>
      </c>
      <c r="J1298" s="25">
        <f t="shared" si="83"/>
        <v>0</v>
      </c>
      <c r="K1298" s="15">
        <v>0</v>
      </c>
      <c r="L1298" s="17">
        <v>0</v>
      </c>
      <c r="M1298" s="25">
        <f t="shared" si="82"/>
        <v>0</v>
      </c>
      <c r="N1298" s="15">
        <v>0</v>
      </c>
      <c r="O1298" s="17">
        <v>0</v>
      </c>
      <c r="P1298" s="44">
        <f t="shared" si="84"/>
        <v>0</v>
      </c>
    </row>
    <row r="1299" spans="1:16" ht="14.1" customHeight="1">
      <c r="A1299" s="2">
        <v>630</v>
      </c>
      <c r="B1299" s="2" t="str">
        <f>VLOOKUP(A1299,Sheet2!$A$1:$B$114,2)</f>
        <v>Moore Co</v>
      </c>
      <c r="C1299" s="2">
        <v>1</v>
      </c>
      <c r="D1299" s="2" t="str">
        <f>VLOOKUP(C1299,Sheet1!$A$1:$B$18,2)</f>
        <v>Officials, Administrators, Managers</v>
      </c>
      <c r="E1299" s="15">
        <v>6</v>
      </c>
      <c r="F1299" s="17">
        <v>6</v>
      </c>
      <c r="G1299" s="25">
        <f t="shared" si="81"/>
        <v>0</v>
      </c>
      <c r="H1299" s="15">
        <v>0</v>
      </c>
      <c r="I1299" s="17">
        <v>2</v>
      </c>
      <c r="J1299" s="25">
        <f t="shared" si="83"/>
        <v>-2</v>
      </c>
      <c r="K1299" s="15">
        <v>1</v>
      </c>
      <c r="L1299" s="17">
        <v>0</v>
      </c>
      <c r="M1299" s="25">
        <f t="shared" si="82"/>
        <v>1</v>
      </c>
      <c r="N1299" s="15">
        <v>7</v>
      </c>
      <c r="O1299" s="17">
        <v>8</v>
      </c>
      <c r="P1299" s="44">
        <f t="shared" si="84"/>
        <v>-1</v>
      </c>
    </row>
    <row r="1300" spans="1:16" ht="14.1" customHeight="1">
      <c r="A1300" s="2">
        <v>630</v>
      </c>
      <c r="B1300" s="2" t="str">
        <f>VLOOKUP(A1300,Sheet2!$A$1:$B$114,2)</f>
        <v>Moore Co</v>
      </c>
      <c r="C1300" s="2">
        <v>2</v>
      </c>
      <c r="D1300" s="2" t="str">
        <f>VLOOKUP(C1300,Sheet1!$A$1:$B$18,2)</f>
        <v>Principals</v>
      </c>
      <c r="E1300" s="15">
        <v>23</v>
      </c>
      <c r="F1300" s="17">
        <v>24</v>
      </c>
      <c r="G1300" s="25">
        <f t="shared" si="81"/>
        <v>-1</v>
      </c>
      <c r="H1300" s="15">
        <v>0</v>
      </c>
      <c r="I1300" s="17">
        <v>0</v>
      </c>
      <c r="J1300" s="25">
        <f t="shared" si="83"/>
        <v>0</v>
      </c>
      <c r="K1300" s="15">
        <v>0</v>
      </c>
      <c r="L1300" s="17">
        <v>0</v>
      </c>
      <c r="M1300" s="25">
        <f t="shared" si="82"/>
        <v>0</v>
      </c>
      <c r="N1300" s="15">
        <v>23</v>
      </c>
      <c r="O1300" s="17">
        <v>24</v>
      </c>
      <c r="P1300" s="44">
        <f t="shared" si="84"/>
        <v>-1</v>
      </c>
    </row>
    <row r="1301" spans="1:16" ht="14.1" customHeight="1">
      <c r="A1301" s="2">
        <v>630</v>
      </c>
      <c r="B1301" s="2" t="str">
        <f>VLOOKUP(A1301,Sheet2!$A$1:$B$114,2)</f>
        <v>Moore Co</v>
      </c>
      <c r="C1301" s="2">
        <v>3</v>
      </c>
      <c r="D1301" s="2" t="str">
        <f>VLOOKUP(C1301,Sheet1!$A$1:$B$18,2)</f>
        <v>Assistant Principals, Teaching</v>
      </c>
      <c r="E1301" s="15">
        <v>0</v>
      </c>
      <c r="F1301" s="17">
        <v>0</v>
      </c>
      <c r="G1301" s="25">
        <f t="shared" si="81"/>
        <v>0</v>
      </c>
      <c r="H1301" s="15">
        <v>0</v>
      </c>
      <c r="I1301" s="17">
        <v>0</v>
      </c>
      <c r="J1301" s="25">
        <f t="shared" si="83"/>
        <v>0</v>
      </c>
      <c r="K1301" s="15">
        <v>0</v>
      </c>
      <c r="L1301" s="17">
        <v>0</v>
      </c>
      <c r="M1301" s="25">
        <f t="shared" si="82"/>
        <v>0</v>
      </c>
      <c r="N1301" s="15">
        <v>0</v>
      </c>
      <c r="O1301" s="17">
        <v>0</v>
      </c>
      <c r="P1301" s="44">
        <f t="shared" si="84"/>
        <v>0</v>
      </c>
    </row>
    <row r="1302" spans="1:16" ht="14.1" customHeight="1">
      <c r="A1302" s="2">
        <v>630</v>
      </c>
      <c r="B1302" s="2" t="str">
        <f>VLOOKUP(A1302,Sheet2!$A$1:$B$114,2)</f>
        <v>Moore Co</v>
      </c>
      <c r="C1302" s="2">
        <v>4</v>
      </c>
      <c r="D1302" s="2" t="str">
        <f>VLOOKUP(C1302,Sheet1!$A$1:$B$18,2)</f>
        <v>Assistant Principals, Non-Teaching</v>
      </c>
      <c r="E1302" s="15">
        <v>16</v>
      </c>
      <c r="F1302" s="17">
        <v>17</v>
      </c>
      <c r="G1302" s="25">
        <f t="shared" si="81"/>
        <v>-1</v>
      </c>
      <c r="H1302" s="15">
        <v>0</v>
      </c>
      <c r="I1302" s="17">
        <v>0</v>
      </c>
      <c r="J1302" s="25">
        <f t="shared" si="83"/>
        <v>0</v>
      </c>
      <c r="K1302" s="15">
        <v>7</v>
      </c>
      <c r="L1302" s="17">
        <v>9</v>
      </c>
      <c r="M1302" s="25">
        <f t="shared" si="82"/>
        <v>-2</v>
      </c>
      <c r="N1302" s="15">
        <v>23</v>
      </c>
      <c r="O1302" s="17">
        <v>26</v>
      </c>
      <c r="P1302" s="44">
        <f t="shared" si="84"/>
        <v>-3</v>
      </c>
    </row>
    <row r="1303" spans="1:16" ht="14.1" customHeight="1">
      <c r="A1303" s="2">
        <v>630</v>
      </c>
      <c r="B1303" s="2" t="str">
        <f>VLOOKUP(A1303,Sheet2!$A$1:$B$114,2)</f>
        <v>Moore Co</v>
      </c>
      <c r="C1303" s="2">
        <v>5</v>
      </c>
      <c r="D1303" s="2" t="str">
        <f>VLOOKUP(C1303,Sheet1!$A$1:$B$18,2)</f>
        <v>Elementry Teachers</v>
      </c>
      <c r="E1303" s="15">
        <v>293</v>
      </c>
      <c r="F1303" s="17">
        <v>336</v>
      </c>
      <c r="G1303" s="25">
        <f t="shared" si="81"/>
        <v>-43</v>
      </c>
      <c r="H1303" s="15">
        <v>18</v>
      </c>
      <c r="I1303" s="17">
        <v>14</v>
      </c>
      <c r="J1303" s="25">
        <f t="shared" si="83"/>
        <v>4</v>
      </c>
      <c r="K1303" s="15">
        <v>64</v>
      </c>
      <c r="L1303" s="17">
        <v>39</v>
      </c>
      <c r="M1303" s="25">
        <f t="shared" si="82"/>
        <v>25</v>
      </c>
      <c r="N1303" s="15">
        <v>375</v>
      </c>
      <c r="O1303" s="17">
        <v>389</v>
      </c>
      <c r="P1303" s="44">
        <f t="shared" si="84"/>
        <v>-14</v>
      </c>
    </row>
    <row r="1304" spans="1:16" ht="14.1" customHeight="1">
      <c r="A1304" s="2">
        <v>630</v>
      </c>
      <c r="B1304" s="2" t="str">
        <f>VLOOKUP(A1304,Sheet2!$A$1:$B$114,2)</f>
        <v>Moore Co</v>
      </c>
      <c r="C1304" s="2">
        <v>6</v>
      </c>
      <c r="D1304" s="2" t="str">
        <f>VLOOKUP(C1304,Sheet1!$A$1:$B$18,2)</f>
        <v>Secondary Teachers</v>
      </c>
      <c r="E1304" s="15">
        <v>101</v>
      </c>
      <c r="F1304" s="17">
        <v>104</v>
      </c>
      <c r="G1304" s="25">
        <f t="shared" si="81"/>
        <v>-3</v>
      </c>
      <c r="H1304" s="15">
        <v>0</v>
      </c>
      <c r="I1304" s="17">
        <v>0</v>
      </c>
      <c r="J1304" s="25">
        <f t="shared" si="83"/>
        <v>0</v>
      </c>
      <c r="K1304" s="15">
        <v>16</v>
      </c>
      <c r="L1304" s="17">
        <v>14</v>
      </c>
      <c r="M1304" s="25">
        <f t="shared" si="82"/>
        <v>2</v>
      </c>
      <c r="N1304" s="15">
        <v>117</v>
      </c>
      <c r="O1304" s="17">
        <v>118</v>
      </c>
      <c r="P1304" s="44">
        <f t="shared" si="84"/>
        <v>-1</v>
      </c>
    </row>
    <row r="1305" spans="1:16" ht="14.1" customHeight="1">
      <c r="A1305" s="2">
        <v>630</v>
      </c>
      <c r="B1305" s="2" t="str">
        <f>VLOOKUP(A1305,Sheet2!$A$1:$B$114,2)</f>
        <v>Moore Co</v>
      </c>
      <c r="C1305" s="2">
        <v>7</v>
      </c>
      <c r="D1305" s="2" t="str">
        <f>VLOOKUP(C1305,Sheet1!$A$1:$B$18,2)</f>
        <v>Other Teachers</v>
      </c>
      <c r="E1305" s="15">
        <v>256</v>
      </c>
      <c r="F1305" s="17">
        <v>143</v>
      </c>
      <c r="G1305" s="25">
        <f t="shared" si="81"/>
        <v>113</v>
      </c>
      <c r="H1305" s="15">
        <v>19</v>
      </c>
      <c r="I1305" s="17">
        <v>136</v>
      </c>
      <c r="J1305" s="25">
        <f t="shared" si="83"/>
        <v>-117</v>
      </c>
      <c r="K1305" s="15">
        <v>19</v>
      </c>
      <c r="L1305" s="17">
        <v>41</v>
      </c>
      <c r="M1305" s="25">
        <f t="shared" si="82"/>
        <v>-22</v>
      </c>
      <c r="N1305" s="15">
        <v>294</v>
      </c>
      <c r="O1305" s="17">
        <v>320</v>
      </c>
      <c r="P1305" s="44">
        <f t="shared" si="84"/>
        <v>-26</v>
      </c>
    </row>
    <row r="1306" spans="1:16" ht="17.100000000000001" customHeight="1">
      <c r="A1306" s="2">
        <v>630</v>
      </c>
      <c r="B1306" s="2" t="str">
        <f>VLOOKUP(A1306,Sheet2!$A$1:$B$114,2)</f>
        <v>Moore Co</v>
      </c>
      <c r="C1306" s="2">
        <v>8</v>
      </c>
      <c r="D1306" s="2" t="str">
        <f>VLOOKUP(C1306,Sheet1!$A$1:$B$18,2)</f>
        <v>Guidence Personnel</v>
      </c>
      <c r="E1306" s="15">
        <v>26</v>
      </c>
      <c r="F1306" s="17">
        <v>21</v>
      </c>
      <c r="G1306" s="25">
        <f t="shared" si="81"/>
        <v>5</v>
      </c>
      <c r="H1306" s="15">
        <v>0</v>
      </c>
      <c r="I1306" s="17">
        <v>0</v>
      </c>
      <c r="J1306" s="25">
        <f t="shared" si="83"/>
        <v>0</v>
      </c>
      <c r="K1306" s="15">
        <v>4</v>
      </c>
      <c r="L1306" s="17">
        <v>7</v>
      </c>
      <c r="M1306" s="25">
        <f t="shared" si="82"/>
        <v>-3</v>
      </c>
      <c r="N1306" s="15">
        <v>30</v>
      </c>
      <c r="O1306" s="17">
        <v>28</v>
      </c>
      <c r="P1306" s="44">
        <f t="shared" si="84"/>
        <v>2</v>
      </c>
    </row>
    <row r="1307" spans="1:16" ht="17.100000000000001" customHeight="1">
      <c r="A1307" s="2">
        <v>630</v>
      </c>
      <c r="B1307" s="2" t="str">
        <f>VLOOKUP(A1307,Sheet2!$A$1:$B$114,2)</f>
        <v>Moore Co</v>
      </c>
      <c r="C1307" s="2">
        <v>9</v>
      </c>
      <c r="D1307" s="2" t="str">
        <f>VLOOKUP(C1307,Sheet1!$A$1:$B$18,2)</f>
        <v>Psychology Personnel</v>
      </c>
      <c r="E1307" s="15">
        <v>11</v>
      </c>
      <c r="F1307" s="17">
        <v>10</v>
      </c>
      <c r="G1307" s="25">
        <f t="shared" si="81"/>
        <v>1</v>
      </c>
      <c r="H1307" s="15">
        <v>0</v>
      </c>
      <c r="I1307" s="17">
        <v>0</v>
      </c>
      <c r="J1307" s="25">
        <f t="shared" si="83"/>
        <v>0</v>
      </c>
      <c r="K1307" s="15">
        <v>0</v>
      </c>
      <c r="L1307" s="17">
        <v>0</v>
      </c>
      <c r="M1307" s="25">
        <f t="shared" si="82"/>
        <v>0</v>
      </c>
      <c r="N1307" s="15">
        <v>11</v>
      </c>
      <c r="O1307" s="17">
        <v>10</v>
      </c>
      <c r="P1307" s="44">
        <f t="shared" si="84"/>
        <v>1</v>
      </c>
    </row>
    <row r="1308" spans="1:16" ht="14.1" customHeight="1">
      <c r="A1308" s="2">
        <v>630</v>
      </c>
      <c r="B1308" s="2" t="str">
        <f>VLOOKUP(A1308,Sheet2!$A$1:$B$114,2)</f>
        <v>Moore Co</v>
      </c>
      <c r="C1308" s="2">
        <v>10</v>
      </c>
      <c r="D1308" s="2" t="str">
        <f>VLOOKUP(C1308,Sheet1!$A$1:$B$18,2)</f>
        <v>Media Cordinators and Audio Visual</v>
      </c>
      <c r="E1308" s="15">
        <v>19</v>
      </c>
      <c r="F1308" s="17">
        <v>19</v>
      </c>
      <c r="G1308" s="25">
        <f t="shared" si="81"/>
        <v>0</v>
      </c>
      <c r="H1308" s="15">
        <v>0</v>
      </c>
      <c r="I1308" s="17">
        <v>0</v>
      </c>
      <c r="J1308" s="25">
        <f t="shared" si="83"/>
        <v>0</v>
      </c>
      <c r="K1308" s="15">
        <v>3</v>
      </c>
      <c r="L1308" s="17">
        <v>4</v>
      </c>
      <c r="M1308" s="25">
        <f t="shared" si="82"/>
        <v>-1</v>
      </c>
      <c r="N1308" s="15">
        <v>22</v>
      </c>
      <c r="O1308" s="17">
        <v>23</v>
      </c>
      <c r="P1308" s="44">
        <f t="shared" si="84"/>
        <v>-1</v>
      </c>
    </row>
    <row r="1309" spans="1:16" ht="14.1" customHeight="1">
      <c r="A1309" s="2">
        <v>630</v>
      </c>
      <c r="B1309" s="2" t="str">
        <f>VLOOKUP(A1309,Sheet2!$A$1:$B$114,2)</f>
        <v>Moore Co</v>
      </c>
      <c r="C1309" s="2">
        <v>11</v>
      </c>
      <c r="D1309" s="2" t="str">
        <f>VLOOKUP(C1309,Sheet1!$A$1:$B$18,2)</f>
        <v>Consultants and Supervisors of Instructions</v>
      </c>
      <c r="E1309" s="15">
        <v>7</v>
      </c>
      <c r="F1309" s="17">
        <v>1</v>
      </c>
      <c r="G1309" s="25">
        <f t="shared" si="81"/>
        <v>6</v>
      </c>
      <c r="H1309" s="15">
        <v>0</v>
      </c>
      <c r="I1309" s="17">
        <v>1</v>
      </c>
      <c r="J1309" s="25">
        <f t="shared" si="83"/>
        <v>-1</v>
      </c>
      <c r="K1309" s="15">
        <v>6</v>
      </c>
      <c r="L1309" s="17">
        <v>11</v>
      </c>
      <c r="M1309" s="25">
        <f t="shared" si="82"/>
        <v>-5</v>
      </c>
      <c r="N1309" s="15">
        <v>13</v>
      </c>
      <c r="O1309" s="17">
        <v>13</v>
      </c>
      <c r="P1309" s="44">
        <f t="shared" si="84"/>
        <v>0</v>
      </c>
    </row>
    <row r="1310" spans="1:16" ht="14.1" customHeight="1">
      <c r="A1310" s="2">
        <v>630</v>
      </c>
      <c r="B1310" s="2" t="str">
        <f>VLOOKUP(A1310,Sheet2!$A$1:$B$114,2)</f>
        <v>Moore Co</v>
      </c>
      <c r="C1310" s="2">
        <v>12</v>
      </c>
      <c r="D1310" s="2" t="str">
        <f>VLOOKUP(C1310,Sheet1!$A$1:$B$18,2)</f>
        <v>Other Professional Staff</v>
      </c>
      <c r="E1310" s="15">
        <v>33</v>
      </c>
      <c r="F1310" s="17">
        <v>41</v>
      </c>
      <c r="G1310" s="25">
        <f t="shared" si="81"/>
        <v>-8</v>
      </c>
      <c r="H1310" s="15">
        <v>11</v>
      </c>
      <c r="I1310" s="17">
        <v>11</v>
      </c>
      <c r="J1310" s="25">
        <f t="shared" si="83"/>
        <v>0</v>
      </c>
      <c r="K1310" s="15">
        <v>14</v>
      </c>
      <c r="L1310" s="17">
        <v>13</v>
      </c>
      <c r="M1310" s="25">
        <f t="shared" si="82"/>
        <v>1</v>
      </c>
      <c r="N1310" s="15">
        <v>58</v>
      </c>
      <c r="O1310" s="17">
        <v>65</v>
      </c>
      <c r="P1310" s="44">
        <f t="shared" si="84"/>
        <v>-7</v>
      </c>
    </row>
    <row r="1311" spans="1:16" ht="14.1" customHeight="1">
      <c r="A1311" s="2">
        <v>630</v>
      </c>
      <c r="B1311" s="2" t="str">
        <f>VLOOKUP(A1311,Sheet2!$A$1:$B$114,2)</f>
        <v>Moore Co</v>
      </c>
      <c r="C1311" s="2">
        <v>13</v>
      </c>
      <c r="D1311" s="2" t="str">
        <f>VLOOKUP(C1311,Sheet1!$A$1:$B$18,2)</f>
        <v>Teacher Assistants</v>
      </c>
      <c r="E1311" s="15">
        <v>173</v>
      </c>
      <c r="F1311" s="17">
        <v>210</v>
      </c>
      <c r="G1311" s="25">
        <f t="shared" si="81"/>
        <v>-37</v>
      </c>
      <c r="H1311" s="15">
        <v>42</v>
      </c>
      <c r="I1311" s="17">
        <v>36</v>
      </c>
      <c r="J1311" s="25">
        <f t="shared" si="83"/>
        <v>6</v>
      </c>
      <c r="K1311" s="15">
        <v>15</v>
      </c>
      <c r="L1311" s="17">
        <v>22</v>
      </c>
      <c r="M1311" s="25">
        <f t="shared" si="82"/>
        <v>-7</v>
      </c>
      <c r="N1311" s="15">
        <v>230</v>
      </c>
      <c r="O1311" s="17">
        <v>268</v>
      </c>
      <c r="P1311" s="44">
        <f t="shared" si="84"/>
        <v>-38</v>
      </c>
    </row>
    <row r="1312" spans="1:16" ht="14.1" customHeight="1">
      <c r="A1312" s="2">
        <v>630</v>
      </c>
      <c r="B1312" s="2" t="str">
        <f>VLOOKUP(A1312,Sheet2!$A$1:$B$114,2)</f>
        <v>Moore Co</v>
      </c>
      <c r="C1312" s="2">
        <v>14</v>
      </c>
      <c r="D1312" s="2" t="str">
        <f>VLOOKUP(C1312,Sheet1!$A$1:$B$18,2)</f>
        <v>Technicians</v>
      </c>
      <c r="E1312" s="15">
        <v>3</v>
      </c>
      <c r="F1312" s="17">
        <v>0</v>
      </c>
      <c r="G1312" s="25">
        <f t="shared" si="81"/>
        <v>3</v>
      </c>
      <c r="H1312" s="15">
        <v>0</v>
      </c>
      <c r="I1312" s="17">
        <v>0</v>
      </c>
      <c r="J1312" s="25">
        <f t="shared" si="83"/>
        <v>0</v>
      </c>
      <c r="K1312" s="15">
        <v>11</v>
      </c>
      <c r="L1312" s="17">
        <v>14</v>
      </c>
      <c r="M1312" s="25">
        <f t="shared" si="82"/>
        <v>-3</v>
      </c>
      <c r="N1312" s="15">
        <v>14</v>
      </c>
      <c r="O1312" s="17">
        <v>14</v>
      </c>
      <c r="P1312" s="44">
        <f t="shared" si="84"/>
        <v>0</v>
      </c>
    </row>
    <row r="1313" spans="1:16" ht="14.1" customHeight="1">
      <c r="A1313" s="2">
        <v>630</v>
      </c>
      <c r="B1313" s="2" t="str">
        <f>VLOOKUP(A1313,Sheet2!$A$1:$B$114,2)</f>
        <v>Moore Co</v>
      </c>
      <c r="C1313" s="2">
        <v>15</v>
      </c>
      <c r="D1313" s="2" t="str">
        <f>VLOOKUP(C1313,Sheet1!$A$1:$B$18,2)</f>
        <v>Clerks/Secretaries</v>
      </c>
      <c r="E1313" s="15">
        <v>74</v>
      </c>
      <c r="F1313" s="17">
        <v>78</v>
      </c>
      <c r="G1313" s="25">
        <f t="shared" si="81"/>
        <v>-4</v>
      </c>
      <c r="H1313" s="15">
        <v>0</v>
      </c>
      <c r="I1313" s="17">
        <v>0</v>
      </c>
      <c r="J1313" s="25">
        <f t="shared" si="83"/>
        <v>0</v>
      </c>
      <c r="K1313" s="15">
        <v>2</v>
      </c>
      <c r="L1313" s="17">
        <v>3</v>
      </c>
      <c r="M1313" s="25">
        <f t="shared" si="82"/>
        <v>-1</v>
      </c>
      <c r="N1313" s="15">
        <v>76</v>
      </c>
      <c r="O1313" s="17">
        <v>81</v>
      </c>
      <c r="P1313" s="44">
        <f t="shared" si="84"/>
        <v>-5</v>
      </c>
    </row>
    <row r="1314" spans="1:16" ht="14.1" customHeight="1">
      <c r="A1314" s="2">
        <v>630</v>
      </c>
      <c r="B1314" s="2" t="str">
        <f>VLOOKUP(A1314,Sheet2!$A$1:$B$114,2)</f>
        <v>Moore Co</v>
      </c>
      <c r="C1314" s="2">
        <v>16</v>
      </c>
      <c r="D1314" s="2" t="str">
        <f>VLOOKUP(C1314,Sheet1!$A$1:$B$18,2)</f>
        <v>Service Workers</v>
      </c>
      <c r="E1314" s="15">
        <v>108</v>
      </c>
      <c r="F1314" s="17">
        <v>118</v>
      </c>
      <c r="G1314" s="25">
        <f t="shared" si="81"/>
        <v>-10</v>
      </c>
      <c r="H1314" s="15">
        <v>0</v>
      </c>
      <c r="I1314" s="17">
        <v>0</v>
      </c>
      <c r="J1314" s="25">
        <f t="shared" si="83"/>
        <v>0</v>
      </c>
      <c r="K1314" s="15">
        <v>68</v>
      </c>
      <c r="L1314" s="17">
        <v>70</v>
      </c>
      <c r="M1314" s="25">
        <f t="shared" si="82"/>
        <v>-2</v>
      </c>
      <c r="N1314" s="15">
        <v>176</v>
      </c>
      <c r="O1314" s="17">
        <v>188</v>
      </c>
      <c r="P1314" s="44">
        <f t="shared" si="84"/>
        <v>-12</v>
      </c>
    </row>
    <row r="1315" spans="1:16" ht="14.1" customHeight="1">
      <c r="A1315" s="2">
        <v>630</v>
      </c>
      <c r="B1315" s="2" t="str">
        <f>VLOOKUP(A1315,Sheet2!$A$1:$B$114,2)</f>
        <v>Moore Co</v>
      </c>
      <c r="C1315" s="2">
        <v>17</v>
      </c>
      <c r="D1315" s="2" t="str">
        <f>VLOOKUP(C1315,Sheet1!$A$1:$B$18,2)</f>
        <v>Skilled Crafts</v>
      </c>
      <c r="E1315" s="15">
        <v>24</v>
      </c>
      <c r="F1315" s="17">
        <v>23</v>
      </c>
      <c r="G1315" s="25">
        <f t="shared" si="81"/>
        <v>1</v>
      </c>
      <c r="H1315" s="15">
        <v>0</v>
      </c>
      <c r="I1315" s="17">
        <v>0</v>
      </c>
      <c r="J1315" s="25">
        <f t="shared" si="83"/>
        <v>0</v>
      </c>
      <c r="K1315" s="15">
        <v>37</v>
      </c>
      <c r="L1315" s="17">
        <v>40</v>
      </c>
      <c r="M1315" s="25">
        <f t="shared" si="82"/>
        <v>-3</v>
      </c>
      <c r="N1315" s="15">
        <v>61</v>
      </c>
      <c r="O1315" s="17">
        <v>63</v>
      </c>
      <c r="P1315" s="44">
        <f t="shared" si="84"/>
        <v>-2</v>
      </c>
    </row>
    <row r="1316" spans="1:16" ht="14.1" customHeight="1">
      <c r="A1316" s="2">
        <v>630</v>
      </c>
      <c r="B1316" s="2" t="str">
        <f>VLOOKUP(A1316,Sheet2!$A$1:$B$114,2)</f>
        <v>Moore Co</v>
      </c>
      <c r="C1316" s="2">
        <v>18</v>
      </c>
      <c r="D1316" s="2" t="str">
        <f>VLOOKUP(C1316,Sheet1!$A$1:$B$18,2)</f>
        <v>Laborers Unskilled</v>
      </c>
      <c r="E1316" s="15">
        <v>0</v>
      </c>
      <c r="F1316" s="17">
        <v>0</v>
      </c>
      <c r="G1316" s="25">
        <f t="shared" si="81"/>
        <v>0</v>
      </c>
      <c r="H1316" s="15">
        <v>0</v>
      </c>
      <c r="I1316" s="17">
        <v>0</v>
      </c>
      <c r="J1316" s="25">
        <f t="shared" si="83"/>
        <v>0</v>
      </c>
      <c r="K1316" s="15">
        <v>0</v>
      </c>
      <c r="L1316" s="17">
        <v>0</v>
      </c>
      <c r="M1316" s="25">
        <f t="shared" si="82"/>
        <v>0</v>
      </c>
      <c r="N1316" s="15">
        <v>0</v>
      </c>
      <c r="O1316" s="17">
        <v>0</v>
      </c>
      <c r="P1316" s="44">
        <f t="shared" si="84"/>
        <v>0</v>
      </c>
    </row>
    <row r="1317" spans="1:16" ht="14.1" customHeight="1">
      <c r="A1317" s="2">
        <v>640</v>
      </c>
      <c r="B1317" s="2" t="str">
        <f>VLOOKUP(A1317,Sheet2!$A$1:$B$114,2)</f>
        <v>Nash Co</v>
      </c>
      <c r="C1317" s="2">
        <v>1</v>
      </c>
      <c r="D1317" s="2" t="str">
        <f>VLOOKUP(C1317,Sheet1!$A$1:$B$18,2)</f>
        <v>Officials, Administrators, Managers</v>
      </c>
      <c r="E1317" s="15">
        <v>11</v>
      </c>
      <c r="F1317" s="17">
        <v>12</v>
      </c>
      <c r="G1317" s="25">
        <f t="shared" si="81"/>
        <v>-1</v>
      </c>
      <c r="H1317" s="15">
        <v>0</v>
      </c>
      <c r="I1317" s="17">
        <v>4</v>
      </c>
      <c r="J1317" s="25">
        <f t="shared" si="83"/>
        <v>-4</v>
      </c>
      <c r="K1317" s="15">
        <v>11</v>
      </c>
      <c r="L1317" s="17">
        <v>5</v>
      </c>
      <c r="M1317" s="25">
        <f t="shared" si="82"/>
        <v>6</v>
      </c>
      <c r="N1317" s="15">
        <v>22</v>
      </c>
      <c r="O1317" s="17">
        <v>21</v>
      </c>
      <c r="P1317" s="44">
        <f t="shared" si="84"/>
        <v>1</v>
      </c>
    </row>
    <row r="1318" spans="1:16" ht="14.1" customHeight="1">
      <c r="A1318" s="2">
        <v>640</v>
      </c>
      <c r="B1318" s="2" t="str">
        <f>VLOOKUP(A1318,Sheet2!$A$1:$B$114,2)</f>
        <v>Nash Co</v>
      </c>
      <c r="C1318" s="2">
        <v>2</v>
      </c>
      <c r="D1318" s="2" t="str">
        <f>VLOOKUP(C1318,Sheet1!$A$1:$B$18,2)</f>
        <v>Principals</v>
      </c>
      <c r="E1318" s="15">
        <v>27</v>
      </c>
      <c r="F1318" s="17">
        <v>25</v>
      </c>
      <c r="G1318" s="25">
        <f t="shared" si="81"/>
        <v>2</v>
      </c>
      <c r="H1318" s="15">
        <v>0</v>
      </c>
      <c r="I1318" s="17">
        <v>1</v>
      </c>
      <c r="J1318" s="25">
        <f t="shared" si="83"/>
        <v>-1</v>
      </c>
      <c r="K1318" s="15">
        <v>0</v>
      </c>
      <c r="L1318" s="17">
        <v>2</v>
      </c>
      <c r="M1318" s="25">
        <f t="shared" si="82"/>
        <v>-2</v>
      </c>
      <c r="N1318" s="15">
        <v>27</v>
      </c>
      <c r="O1318" s="17">
        <v>28</v>
      </c>
      <c r="P1318" s="44">
        <f t="shared" si="84"/>
        <v>-1</v>
      </c>
    </row>
    <row r="1319" spans="1:16" ht="14.1" customHeight="1">
      <c r="A1319" s="2">
        <v>640</v>
      </c>
      <c r="B1319" s="2" t="str">
        <f>VLOOKUP(A1319,Sheet2!$A$1:$B$114,2)</f>
        <v>Nash Co</v>
      </c>
      <c r="C1319" s="2">
        <v>3</v>
      </c>
      <c r="D1319" s="2" t="str">
        <f>VLOOKUP(C1319,Sheet1!$A$1:$B$18,2)</f>
        <v>Assistant Principals, Teaching</v>
      </c>
      <c r="E1319" s="15">
        <v>0</v>
      </c>
      <c r="F1319" s="17">
        <v>0</v>
      </c>
      <c r="G1319" s="25">
        <f t="shared" si="81"/>
        <v>0</v>
      </c>
      <c r="H1319" s="15">
        <v>0</v>
      </c>
      <c r="I1319" s="17">
        <v>0</v>
      </c>
      <c r="J1319" s="25">
        <f t="shared" si="83"/>
        <v>0</v>
      </c>
      <c r="K1319" s="15">
        <v>0</v>
      </c>
      <c r="L1319" s="17">
        <v>0</v>
      </c>
      <c r="M1319" s="25">
        <f t="shared" si="82"/>
        <v>0</v>
      </c>
      <c r="N1319" s="15">
        <v>0</v>
      </c>
      <c r="O1319" s="17">
        <v>0</v>
      </c>
      <c r="P1319" s="44">
        <f t="shared" si="84"/>
        <v>0</v>
      </c>
    </row>
    <row r="1320" spans="1:16" ht="14.1" customHeight="1">
      <c r="A1320" s="2">
        <v>640</v>
      </c>
      <c r="B1320" s="2" t="str">
        <f>VLOOKUP(A1320,Sheet2!$A$1:$B$114,2)</f>
        <v>Nash Co</v>
      </c>
      <c r="C1320" s="2">
        <v>4</v>
      </c>
      <c r="D1320" s="2" t="str">
        <f>VLOOKUP(C1320,Sheet1!$A$1:$B$18,2)</f>
        <v>Assistant Principals, Non-Teaching</v>
      </c>
      <c r="E1320" s="15">
        <v>17</v>
      </c>
      <c r="F1320" s="17">
        <v>24</v>
      </c>
      <c r="G1320" s="25">
        <f t="shared" si="81"/>
        <v>-7</v>
      </c>
      <c r="H1320" s="15">
        <v>0</v>
      </c>
      <c r="I1320" s="17">
        <v>0</v>
      </c>
      <c r="J1320" s="25">
        <f t="shared" si="83"/>
        <v>0</v>
      </c>
      <c r="K1320" s="15">
        <v>21</v>
      </c>
      <c r="L1320" s="17">
        <v>14</v>
      </c>
      <c r="M1320" s="25">
        <f t="shared" si="82"/>
        <v>7</v>
      </c>
      <c r="N1320" s="15">
        <v>38</v>
      </c>
      <c r="O1320" s="17">
        <v>38</v>
      </c>
      <c r="P1320" s="44">
        <f t="shared" si="84"/>
        <v>0</v>
      </c>
    </row>
    <row r="1321" spans="1:16" ht="14.1" customHeight="1">
      <c r="A1321" s="2">
        <v>640</v>
      </c>
      <c r="B1321" s="2" t="str">
        <f>VLOOKUP(A1321,Sheet2!$A$1:$B$114,2)</f>
        <v>Nash Co</v>
      </c>
      <c r="C1321" s="2">
        <v>5</v>
      </c>
      <c r="D1321" s="2" t="str">
        <f>VLOOKUP(C1321,Sheet1!$A$1:$B$18,2)</f>
        <v>Elementry Teachers</v>
      </c>
      <c r="E1321" s="15">
        <v>490</v>
      </c>
      <c r="F1321" s="17">
        <v>507</v>
      </c>
      <c r="G1321" s="25">
        <f t="shared" si="81"/>
        <v>-17</v>
      </c>
      <c r="H1321" s="15">
        <v>71</v>
      </c>
      <c r="I1321" s="17">
        <v>72</v>
      </c>
      <c r="J1321" s="25">
        <f t="shared" si="83"/>
        <v>-1</v>
      </c>
      <c r="K1321" s="15">
        <v>7</v>
      </c>
      <c r="L1321" s="17">
        <v>6</v>
      </c>
      <c r="M1321" s="25">
        <f t="shared" si="82"/>
        <v>1</v>
      </c>
      <c r="N1321" s="15">
        <v>568</v>
      </c>
      <c r="O1321" s="17">
        <v>585</v>
      </c>
      <c r="P1321" s="44">
        <f t="shared" si="84"/>
        <v>-17</v>
      </c>
    </row>
    <row r="1322" spans="1:16" ht="14.1" customHeight="1">
      <c r="A1322" s="2">
        <v>640</v>
      </c>
      <c r="B1322" s="2" t="str">
        <f>VLOOKUP(A1322,Sheet2!$A$1:$B$114,2)</f>
        <v>Nash Co</v>
      </c>
      <c r="C1322" s="2">
        <v>6</v>
      </c>
      <c r="D1322" s="2" t="str">
        <f>VLOOKUP(C1322,Sheet1!$A$1:$B$18,2)</f>
        <v>Secondary Teachers</v>
      </c>
      <c r="E1322" s="15">
        <v>236</v>
      </c>
      <c r="F1322" s="17">
        <v>250</v>
      </c>
      <c r="G1322" s="25">
        <f t="shared" si="81"/>
        <v>-14</v>
      </c>
      <c r="H1322" s="15">
        <v>18</v>
      </c>
      <c r="I1322" s="17">
        <v>17</v>
      </c>
      <c r="J1322" s="25">
        <f t="shared" si="83"/>
        <v>1</v>
      </c>
      <c r="K1322" s="15">
        <v>1</v>
      </c>
      <c r="L1322" s="17">
        <v>1</v>
      </c>
      <c r="M1322" s="25">
        <f t="shared" si="82"/>
        <v>0</v>
      </c>
      <c r="N1322" s="15">
        <v>255</v>
      </c>
      <c r="O1322" s="17">
        <v>268</v>
      </c>
      <c r="P1322" s="44">
        <f t="shared" si="84"/>
        <v>-13</v>
      </c>
    </row>
    <row r="1323" spans="1:16" ht="14.1" customHeight="1">
      <c r="A1323" s="2">
        <v>640</v>
      </c>
      <c r="B1323" s="2" t="str">
        <f>VLOOKUP(A1323,Sheet2!$A$1:$B$114,2)</f>
        <v>Nash Co</v>
      </c>
      <c r="C1323" s="2">
        <v>7</v>
      </c>
      <c r="D1323" s="2" t="str">
        <f>VLOOKUP(C1323,Sheet1!$A$1:$B$18,2)</f>
        <v>Other Teachers</v>
      </c>
      <c r="E1323" s="15">
        <v>170</v>
      </c>
      <c r="F1323" s="17">
        <v>179</v>
      </c>
      <c r="G1323" s="25">
        <f t="shared" si="81"/>
        <v>-9</v>
      </c>
      <c r="H1323" s="15">
        <v>79</v>
      </c>
      <c r="I1323" s="17">
        <v>71</v>
      </c>
      <c r="J1323" s="25">
        <f t="shared" si="83"/>
        <v>8</v>
      </c>
      <c r="K1323" s="15">
        <v>0</v>
      </c>
      <c r="L1323" s="17">
        <v>1</v>
      </c>
      <c r="M1323" s="25">
        <f t="shared" si="82"/>
        <v>-1</v>
      </c>
      <c r="N1323" s="15">
        <v>249</v>
      </c>
      <c r="O1323" s="17">
        <v>251</v>
      </c>
      <c r="P1323" s="44">
        <f t="shared" si="84"/>
        <v>-2</v>
      </c>
    </row>
    <row r="1324" spans="1:16" ht="14.1" customHeight="1">
      <c r="A1324" s="2">
        <v>640</v>
      </c>
      <c r="B1324" s="2" t="str">
        <f>VLOOKUP(A1324,Sheet2!$A$1:$B$114,2)</f>
        <v>Nash Co</v>
      </c>
      <c r="C1324" s="2">
        <v>8</v>
      </c>
      <c r="D1324" s="2" t="str">
        <f>VLOOKUP(C1324,Sheet1!$A$1:$B$18,2)</f>
        <v>Guidence Personnel</v>
      </c>
      <c r="E1324" s="15">
        <v>56</v>
      </c>
      <c r="F1324" s="17">
        <v>55</v>
      </c>
      <c r="G1324" s="25">
        <f t="shared" si="81"/>
        <v>1</v>
      </c>
      <c r="H1324" s="15">
        <v>1</v>
      </c>
      <c r="I1324" s="17">
        <v>4</v>
      </c>
      <c r="J1324" s="25">
        <f t="shared" si="83"/>
        <v>-3</v>
      </c>
      <c r="K1324" s="15">
        <v>2</v>
      </c>
      <c r="L1324" s="17">
        <v>2</v>
      </c>
      <c r="M1324" s="25">
        <f t="shared" si="82"/>
        <v>0</v>
      </c>
      <c r="N1324" s="15">
        <v>59</v>
      </c>
      <c r="O1324" s="17">
        <v>61</v>
      </c>
      <c r="P1324" s="44">
        <f t="shared" si="84"/>
        <v>-2</v>
      </c>
    </row>
    <row r="1325" spans="1:16" ht="14.1" customHeight="1">
      <c r="A1325" s="2">
        <v>640</v>
      </c>
      <c r="B1325" s="2" t="str">
        <f>VLOOKUP(A1325,Sheet2!$A$1:$B$114,2)</f>
        <v>Nash Co</v>
      </c>
      <c r="C1325" s="2">
        <v>9</v>
      </c>
      <c r="D1325" s="2" t="str">
        <f>VLOOKUP(C1325,Sheet1!$A$1:$B$18,2)</f>
        <v>Psychology Personnel</v>
      </c>
      <c r="E1325" s="15">
        <v>9</v>
      </c>
      <c r="F1325" s="17">
        <v>8</v>
      </c>
      <c r="G1325" s="25">
        <f t="shared" si="81"/>
        <v>1</v>
      </c>
      <c r="H1325" s="15">
        <v>0</v>
      </c>
      <c r="I1325" s="17">
        <v>0</v>
      </c>
      <c r="J1325" s="25">
        <f t="shared" si="83"/>
        <v>0</v>
      </c>
      <c r="K1325" s="15">
        <v>0</v>
      </c>
      <c r="L1325" s="17">
        <v>4</v>
      </c>
      <c r="M1325" s="25">
        <f t="shared" si="82"/>
        <v>-4</v>
      </c>
      <c r="N1325" s="15">
        <v>9</v>
      </c>
      <c r="O1325" s="17">
        <v>12</v>
      </c>
      <c r="P1325" s="44">
        <f t="shared" si="84"/>
        <v>-3</v>
      </c>
    </row>
    <row r="1326" spans="1:16" ht="14.1" customHeight="1">
      <c r="A1326" s="2">
        <v>640</v>
      </c>
      <c r="B1326" s="2" t="str">
        <f>VLOOKUP(A1326,Sheet2!$A$1:$B$114,2)</f>
        <v>Nash Co</v>
      </c>
      <c r="C1326" s="2">
        <v>10</v>
      </c>
      <c r="D1326" s="2" t="str">
        <f>VLOOKUP(C1326,Sheet1!$A$1:$B$18,2)</f>
        <v>Media Cordinators and Audio Visual</v>
      </c>
      <c r="E1326" s="15">
        <v>27</v>
      </c>
      <c r="F1326" s="17">
        <v>24</v>
      </c>
      <c r="G1326" s="25">
        <f t="shared" si="81"/>
        <v>3</v>
      </c>
      <c r="H1326" s="15">
        <v>1</v>
      </c>
      <c r="I1326" s="17">
        <v>6</v>
      </c>
      <c r="J1326" s="25">
        <f t="shared" si="83"/>
        <v>-5</v>
      </c>
      <c r="K1326" s="15">
        <v>1</v>
      </c>
      <c r="L1326" s="17">
        <v>1</v>
      </c>
      <c r="M1326" s="25">
        <f t="shared" si="82"/>
        <v>0</v>
      </c>
      <c r="N1326" s="15">
        <v>29</v>
      </c>
      <c r="O1326" s="17">
        <v>31</v>
      </c>
      <c r="P1326" s="44">
        <f t="shared" si="84"/>
        <v>-2</v>
      </c>
    </row>
    <row r="1327" spans="1:16" ht="14.1" customHeight="1">
      <c r="A1327" s="2">
        <v>640</v>
      </c>
      <c r="B1327" s="2" t="str">
        <f>VLOOKUP(A1327,Sheet2!$A$1:$B$114,2)</f>
        <v>Nash Co</v>
      </c>
      <c r="C1327" s="2">
        <v>11</v>
      </c>
      <c r="D1327" s="2" t="str">
        <f>VLOOKUP(C1327,Sheet1!$A$1:$B$18,2)</f>
        <v>Consultants and Supervisors of Instructions</v>
      </c>
      <c r="E1327" s="15">
        <v>9</v>
      </c>
      <c r="F1327" s="17">
        <v>5</v>
      </c>
      <c r="G1327" s="25">
        <f t="shared" si="81"/>
        <v>4</v>
      </c>
      <c r="H1327" s="15">
        <v>14</v>
      </c>
      <c r="I1327" s="17">
        <v>31</v>
      </c>
      <c r="J1327" s="25">
        <f t="shared" si="83"/>
        <v>-17</v>
      </c>
      <c r="K1327" s="15">
        <v>5</v>
      </c>
      <c r="L1327" s="17">
        <v>4</v>
      </c>
      <c r="M1327" s="25">
        <f t="shared" si="82"/>
        <v>1</v>
      </c>
      <c r="N1327" s="15">
        <v>28</v>
      </c>
      <c r="O1327" s="17">
        <v>40</v>
      </c>
      <c r="P1327" s="44">
        <f t="shared" si="84"/>
        <v>-12</v>
      </c>
    </row>
    <row r="1328" spans="1:16" ht="14.1" customHeight="1">
      <c r="A1328" s="2">
        <v>640</v>
      </c>
      <c r="B1328" s="2" t="str">
        <f>VLOOKUP(A1328,Sheet2!$A$1:$B$114,2)</f>
        <v>Nash Co</v>
      </c>
      <c r="C1328" s="2">
        <v>12</v>
      </c>
      <c r="D1328" s="2" t="str">
        <f>VLOOKUP(C1328,Sheet1!$A$1:$B$18,2)</f>
        <v>Other Professional Staff</v>
      </c>
      <c r="E1328" s="15">
        <v>27</v>
      </c>
      <c r="F1328" s="17">
        <v>25</v>
      </c>
      <c r="G1328" s="25">
        <f t="shared" si="81"/>
        <v>2</v>
      </c>
      <c r="H1328" s="15">
        <v>14</v>
      </c>
      <c r="I1328" s="17">
        <v>12</v>
      </c>
      <c r="J1328" s="25">
        <f t="shared" si="83"/>
        <v>2</v>
      </c>
      <c r="K1328" s="15">
        <v>15</v>
      </c>
      <c r="L1328" s="17">
        <v>4</v>
      </c>
      <c r="M1328" s="25">
        <f t="shared" si="82"/>
        <v>11</v>
      </c>
      <c r="N1328" s="15">
        <v>56</v>
      </c>
      <c r="O1328" s="17">
        <v>41</v>
      </c>
      <c r="P1328" s="44">
        <f t="shared" si="84"/>
        <v>15</v>
      </c>
    </row>
    <row r="1329" spans="1:16" ht="14.1" customHeight="1">
      <c r="A1329" s="2">
        <v>640</v>
      </c>
      <c r="B1329" s="2" t="str">
        <f>VLOOKUP(A1329,Sheet2!$A$1:$B$114,2)</f>
        <v>Nash Co</v>
      </c>
      <c r="C1329" s="2">
        <v>13</v>
      </c>
      <c r="D1329" s="2" t="str">
        <f>VLOOKUP(C1329,Sheet1!$A$1:$B$18,2)</f>
        <v>Teacher Assistants</v>
      </c>
      <c r="E1329" s="15">
        <v>297</v>
      </c>
      <c r="F1329" s="17">
        <v>319</v>
      </c>
      <c r="G1329" s="25">
        <f t="shared" si="81"/>
        <v>-22</v>
      </c>
      <c r="H1329" s="15">
        <v>56</v>
      </c>
      <c r="I1329" s="17">
        <v>52</v>
      </c>
      <c r="J1329" s="25">
        <f t="shared" si="83"/>
        <v>4</v>
      </c>
      <c r="K1329" s="15">
        <v>11</v>
      </c>
      <c r="L1329" s="17">
        <v>16</v>
      </c>
      <c r="M1329" s="25">
        <f t="shared" si="82"/>
        <v>-5</v>
      </c>
      <c r="N1329" s="15">
        <v>364</v>
      </c>
      <c r="O1329" s="17">
        <v>387</v>
      </c>
      <c r="P1329" s="44">
        <f t="shared" si="84"/>
        <v>-23</v>
      </c>
    </row>
    <row r="1330" spans="1:16" ht="14.1" customHeight="1">
      <c r="A1330" s="2">
        <v>640</v>
      </c>
      <c r="B1330" s="2" t="str">
        <f>VLOOKUP(A1330,Sheet2!$A$1:$B$114,2)</f>
        <v>Nash Co</v>
      </c>
      <c r="C1330" s="2">
        <v>14</v>
      </c>
      <c r="D1330" s="2" t="str">
        <f>VLOOKUP(C1330,Sheet1!$A$1:$B$18,2)</f>
        <v>Technicians</v>
      </c>
      <c r="E1330" s="15">
        <v>11</v>
      </c>
      <c r="F1330" s="17">
        <v>0</v>
      </c>
      <c r="G1330" s="25">
        <f t="shared" si="81"/>
        <v>11</v>
      </c>
      <c r="H1330" s="15">
        <v>0</v>
      </c>
      <c r="I1330" s="17">
        <v>0</v>
      </c>
      <c r="J1330" s="25">
        <f t="shared" si="83"/>
        <v>0</v>
      </c>
      <c r="K1330" s="15">
        <v>6</v>
      </c>
      <c r="L1330" s="17">
        <v>6</v>
      </c>
      <c r="M1330" s="25">
        <f t="shared" si="82"/>
        <v>0</v>
      </c>
      <c r="N1330" s="15">
        <v>17</v>
      </c>
      <c r="O1330" s="17">
        <v>6</v>
      </c>
      <c r="P1330" s="44">
        <f t="shared" si="84"/>
        <v>11</v>
      </c>
    </row>
    <row r="1331" spans="1:16" ht="14.1" customHeight="1">
      <c r="A1331" s="2">
        <v>640</v>
      </c>
      <c r="B1331" s="2" t="str">
        <f>VLOOKUP(A1331,Sheet2!$A$1:$B$114,2)</f>
        <v>Nash Co</v>
      </c>
      <c r="C1331" s="2">
        <v>15</v>
      </c>
      <c r="D1331" s="2" t="str">
        <f>VLOOKUP(C1331,Sheet1!$A$1:$B$18,2)</f>
        <v>Clerks/Secretaries</v>
      </c>
      <c r="E1331" s="15">
        <v>92</v>
      </c>
      <c r="F1331" s="17">
        <v>78</v>
      </c>
      <c r="G1331" s="25">
        <f t="shared" si="81"/>
        <v>14</v>
      </c>
      <c r="H1331" s="15">
        <v>4</v>
      </c>
      <c r="I1331" s="17">
        <v>17</v>
      </c>
      <c r="J1331" s="25">
        <f t="shared" si="83"/>
        <v>-13</v>
      </c>
      <c r="K1331" s="15">
        <v>31</v>
      </c>
      <c r="L1331" s="17">
        <v>36</v>
      </c>
      <c r="M1331" s="25">
        <f t="shared" si="82"/>
        <v>-5</v>
      </c>
      <c r="N1331" s="15">
        <v>127</v>
      </c>
      <c r="O1331" s="17">
        <v>131</v>
      </c>
      <c r="P1331" s="44">
        <f t="shared" si="84"/>
        <v>-4</v>
      </c>
    </row>
    <row r="1332" spans="1:16" ht="14.1" customHeight="1">
      <c r="A1332" s="2">
        <v>640</v>
      </c>
      <c r="B1332" s="2" t="str">
        <f>VLOOKUP(A1332,Sheet2!$A$1:$B$114,2)</f>
        <v>Nash Co</v>
      </c>
      <c r="C1332" s="2">
        <v>16</v>
      </c>
      <c r="D1332" s="2" t="str">
        <f>VLOOKUP(C1332,Sheet1!$A$1:$B$18,2)</f>
        <v>Service Workers</v>
      </c>
      <c r="E1332" s="15">
        <v>159</v>
      </c>
      <c r="F1332" s="17">
        <v>151</v>
      </c>
      <c r="G1332" s="25">
        <f t="shared" si="81"/>
        <v>8</v>
      </c>
      <c r="H1332" s="15">
        <v>0</v>
      </c>
      <c r="I1332" s="17">
        <v>1</v>
      </c>
      <c r="J1332" s="25">
        <f t="shared" si="83"/>
        <v>-1</v>
      </c>
      <c r="K1332" s="15">
        <v>123</v>
      </c>
      <c r="L1332" s="17">
        <v>128</v>
      </c>
      <c r="M1332" s="25">
        <f t="shared" si="82"/>
        <v>-5</v>
      </c>
      <c r="N1332" s="15">
        <v>282</v>
      </c>
      <c r="O1332" s="17">
        <v>280</v>
      </c>
      <c r="P1332" s="44">
        <f t="shared" si="84"/>
        <v>2</v>
      </c>
    </row>
    <row r="1333" spans="1:16" ht="14.1" customHeight="1">
      <c r="A1333" s="2">
        <v>640</v>
      </c>
      <c r="B1333" s="2" t="str">
        <f>VLOOKUP(A1333,Sheet2!$A$1:$B$114,2)</f>
        <v>Nash Co</v>
      </c>
      <c r="C1333" s="2">
        <v>17</v>
      </c>
      <c r="D1333" s="2" t="str">
        <f>VLOOKUP(C1333,Sheet1!$A$1:$B$18,2)</f>
        <v>Skilled Crafts</v>
      </c>
      <c r="E1333" s="15">
        <v>12</v>
      </c>
      <c r="F1333" s="17">
        <v>11</v>
      </c>
      <c r="G1333" s="25">
        <f t="shared" si="81"/>
        <v>1</v>
      </c>
      <c r="H1333" s="15">
        <v>0</v>
      </c>
      <c r="I1333" s="17">
        <v>0</v>
      </c>
      <c r="J1333" s="25">
        <f t="shared" si="83"/>
        <v>0</v>
      </c>
      <c r="K1333" s="15">
        <v>37</v>
      </c>
      <c r="L1333" s="17">
        <v>42</v>
      </c>
      <c r="M1333" s="25">
        <f t="shared" si="82"/>
        <v>-5</v>
      </c>
      <c r="N1333" s="15">
        <v>49</v>
      </c>
      <c r="O1333" s="17">
        <v>53</v>
      </c>
      <c r="P1333" s="44">
        <f t="shared" si="84"/>
        <v>-4</v>
      </c>
    </row>
    <row r="1334" spans="1:16" ht="14.1" customHeight="1">
      <c r="A1334" s="2">
        <v>640</v>
      </c>
      <c r="B1334" s="2" t="str">
        <f>VLOOKUP(A1334,Sheet2!$A$1:$B$114,2)</f>
        <v>Nash Co</v>
      </c>
      <c r="C1334" s="2">
        <v>18</v>
      </c>
      <c r="D1334" s="2" t="str">
        <f>VLOOKUP(C1334,Sheet1!$A$1:$B$18,2)</f>
        <v>Laborers Unskilled</v>
      </c>
      <c r="E1334" s="15">
        <v>0</v>
      </c>
      <c r="F1334" s="17">
        <v>0</v>
      </c>
      <c r="G1334" s="25">
        <f t="shared" si="81"/>
        <v>0</v>
      </c>
      <c r="H1334" s="15">
        <v>0</v>
      </c>
      <c r="I1334" s="17">
        <v>0</v>
      </c>
      <c r="J1334" s="25">
        <f t="shared" si="83"/>
        <v>0</v>
      </c>
      <c r="K1334" s="15">
        <v>3</v>
      </c>
      <c r="L1334" s="17">
        <v>3</v>
      </c>
      <c r="M1334" s="25">
        <f t="shared" si="82"/>
        <v>0</v>
      </c>
      <c r="N1334" s="15">
        <v>3</v>
      </c>
      <c r="O1334" s="17">
        <v>3</v>
      </c>
      <c r="P1334" s="44">
        <f t="shared" si="84"/>
        <v>0</v>
      </c>
    </row>
    <row r="1335" spans="1:16" ht="14.1" customHeight="1">
      <c r="A1335" s="2">
        <v>650</v>
      </c>
      <c r="B1335" s="2" t="str">
        <f>VLOOKUP(A1335,Sheet2!$A$1:$B$114,2)</f>
        <v>New Hanover Co</v>
      </c>
      <c r="C1335" s="2">
        <v>1</v>
      </c>
      <c r="D1335" s="2" t="str">
        <f>VLOOKUP(C1335,Sheet1!$A$1:$B$18,2)</f>
        <v>Officials, Administrators, Managers</v>
      </c>
      <c r="E1335" s="15">
        <v>8</v>
      </c>
      <c r="F1335" s="17">
        <v>11</v>
      </c>
      <c r="G1335" s="25">
        <f t="shared" si="81"/>
        <v>-3</v>
      </c>
      <c r="H1335" s="15">
        <v>2</v>
      </c>
      <c r="I1335" s="17">
        <v>2</v>
      </c>
      <c r="J1335" s="25">
        <f t="shared" si="83"/>
        <v>0</v>
      </c>
      <c r="K1335" s="15">
        <v>19</v>
      </c>
      <c r="L1335" s="17">
        <v>19</v>
      </c>
      <c r="M1335" s="25">
        <f t="shared" si="82"/>
        <v>0</v>
      </c>
      <c r="N1335" s="15">
        <v>29</v>
      </c>
      <c r="O1335" s="17">
        <v>32</v>
      </c>
      <c r="P1335" s="44">
        <f t="shared" si="84"/>
        <v>-3</v>
      </c>
    </row>
    <row r="1336" spans="1:16" ht="14.1" customHeight="1">
      <c r="A1336" s="2">
        <v>650</v>
      </c>
      <c r="B1336" s="2" t="str">
        <f>VLOOKUP(A1336,Sheet2!$A$1:$B$114,2)</f>
        <v>New Hanover Co</v>
      </c>
      <c r="C1336" s="2">
        <v>2</v>
      </c>
      <c r="D1336" s="2" t="str">
        <f>VLOOKUP(C1336,Sheet1!$A$1:$B$18,2)</f>
        <v>Principals</v>
      </c>
      <c r="E1336" s="15">
        <v>39</v>
      </c>
      <c r="F1336" s="17">
        <v>40</v>
      </c>
      <c r="G1336" s="25">
        <f t="shared" si="81"/>
        <v>-1</v>
      </c>
      <c r="H1336" s="15">
        <v>0</v>
      </c>
      <c r="I1336" s="17">
        <v>0</v>
      </c>
      <c r="J1336" s="25">
        <f t="shared" si="83"/>
        <v>0</v>
      </c>
      <c r="K1336" s="15">
        <v>2</v>
      </c>
      <c r="L1336" s="17">
        <v>1</v>
      </c>
      <c r="M1336" s="25">
        <f t="shared" si="82"/>
        <v>1</v>
      </c>
      <c r="N1336" s="15">
        <v>41</v>
      </c>
      <c r="O1336" s="17">
        <v>41</v>
      </c>
      <c r="P1336" s="44">
        <f t="shared" si="84"/>
        <v>0</v>
      </c>
    </row>
    <row r="1337" spans="1:16" ht="14.1" customHeight="1">
      <c r="A1337" s="2">
        <v>650</v>
      </c>
      <c r="B1337" s="2" t="str">
        <f>VLOOKUP(A1337,Sheet2!$A$1:$B$114,2)</f>
        <v>New Hanover Co</v>
      </c>
      <c r="C1337" s="2">
        <v>3</v>
      </c>
      <c r="D1337" s="2" t="str">
        <f>VLOOKUP(C1337,Sheet1!$A$1:$B$18,2)</f>
        <v>Assistant Principals, Teaching</v>
      </c>
      <c r="E1337" s="15">
        <v>0</v>
      </c>
      <c r="F1337" s="17">
        <v>0</v>
      </c>
      <c r="G1337" s="25">
        <f t="shared" si="81"/>
        <v>0</v>
      </c>
      <c r="H1337" s="15">
        <v>0</v>
      </c>
      <c r="I1337" s="17">
        <v>0</v>
      </c>
      <c r="J1337" s="25">
        <f t="shared" si="83"/>
        <v>0</v>
      </c>
      <c r="K1337" s="15">
        <v>0</v>
      </c>
      <c r="L1337" s="17">
        <v>0</v>
      </c>
      <c r="M1337" s="25">
        <f t="shared" si="82"/>
        <v>0</v>
      </c>
      <c r="N1337" s="15">
        <v>0</v>
      </c>
      <c r="O1337" s="17">
        <v>0</v>
      </c>
      <c r="P1337" s="44">
        <f t="shared" si="84"/>
        <v>0</v>
      </c>
    </row>
    <row r="1338" spans="1:16" ht="14.1" customHeight="1">
      <c r="A1338" s="2">
        <v>650</v>
      </c>
      <c r="B1338" s="2" t="str">
        <f>VLOOKUP(A1338,Sheet2!$A$1:$B$114,2)</f>
        <v>New Hanover Co</v>
      </c>
      <c r="C1338" s="2">
        <v>4</v>
      </c>
      <c r="D1338" s="2" t="str">
        <f>VLOOKUP(C1338,Sheet1!$A$1:$B$18,2)</f>
        <v>Assistant Principals, Non-Teaching</v>
      </c>
      <c r="E1338" s="15">
        <v>25</v>
      </c>
      <c r="F1338" s="17">
        <v>29</v>
      </c>
      <c r="G1338" s="25">
        <f t="shared" si="81"/>
        <v>-4</v>
      </c>
      <c r="H1338" s="15">
        <v>0</v>
      </c>
      <c r="I1338" s="17">
        <v>0</v>
      </c>
      <c r="J1338" s="25">
        <f t="shared" si="83"/>
        <v>0</v>
      </c>
      <c r="K1338" s="15">
        <v>24</v>
      </c>
      <c r="L1338" s="17">
        <v>22</v>
      </c>
      <c r="M1338" s="25">
        <f t="shared" si="82"/>
        <v>2</v>
      </c>
      <c r="N1338" s="15">
        <v>49</v>
      </c>
      <c r="O1338" s="17">
        <v>51</v>
      </c>
      <c r="P1338" s="44">
        <f t="shared" si="84"/>
        <v>-2</v>
      </c>
    </row>
    <row r="1339" spans="1:16" ht="14.1" customHeight="1">
      <c r="A1339" s="2">
        <v>650</v>
      </c>
      <c r="B1339" s="2" t="str">
        <f>VLOOKUP(A1339,Sheet2!$A$1:$B$114,2)</f>
        <v>New Hanover Co</v>
      </c>
      <c r="C1339" s="2">
        <v>5</v>
      </c>
      <c r="D1339" s="2" t="str">
        <f>VLOOKUP(C1339,Sheet1!$A$1:$B$18,2)</f>
        <v>Elementry Teachers</v>
      </c>
      <c r="E1339" s="15">
        <v>753</v>
      </c>
      <c r="F1339" s="17">
        <v>643</v>
      </c>
      <c r="G1339" s="25">
        <f t="shared" si="81"/>
        <v>110</v>
      </c>
      <c r="H1339" s="15">
        <v>38</v>
      </c>
      <c r="I1339" s="17">
        <v>201</v>
      </c>
      <c r="J1339" s="25">
        <f t="shared" si="83"/>
        <v>-163</v>
      </c>
      <c r="K1339" s="15">
        <v>109</v>
      </c>
      <c r="L1339" s="17">
        <v>38</v>
      </c>
      <c r="M1339" s="25">
        <f t="shared" si="82"/>
        <v>71</v>
      </c>
      <c r="N1339" s="15">
        <v>900</v>
      </c>
      <c r="O1339" s="17">
        <v>882</v>
      </c>
      <c r="P1339" s="44">
        <f t="shared" si="84"/>
        <v>18</v>
      </c>
    </row>
    <row r="1340" spans="1:16" ht="14.1" customHeight="1">
      <c r="A1340" s="2">
        <v>650</v>
      </c>
      <c r="B1340" s="2" t="str">
        <f>VLOOKUP(A1340,Sheet2!$A$1:$B$114,2)</f>
        <v>New Hanover Co</v>
      </c>
      <c r="C1340" s="2">
        <v>6</v>
      </c>
      <c r="D1340" s="2" t="str">
        <f>VLOOKUP(C1340,Sheet1!$A$1:$B$18,2)</f>
        <v>Secondary Teachers</v>
      </c>
      <c r="E1340" s="15">
        <v>339</v>
      </c>
      <c r="F1340" s="17">
        <v>310</v>
      </c>
      <c r="G1340" s="25">
        <f t="shared" si="81"/>
        <v>29</v>
      </c>
      <c r="H1340" s="15">
        <v>6</v>
      </c>
      <c r="I1340" s="17">
        <v>52</v>
      </c>
      <c r="J1340" s="25">
        <f t="shared" si="83"/>
        <v>-46</v>
      </c>
      <c r="K1340" s="15">
        <v>29</v>
      </c>
      <c r="L1340" s="17">
        <v>5</v>
      </c>
      <c r="M1340" s="25">
        <f t="shared" si="82"/>
        <v>24</v>
      </c>
      <c r="N1340" s="15">
        <v>374</v>
      </c>
      <c r="O1340" s="17">
        <v>367</v>
      </c>
      <c r="P1340" s="44">
        <f t="shared" si="84"/>
        <v>7</v>
      </c>
    </row>
    <row r="1341" spans="1:16" ht="14.1" customHeight="1">
      <c r="A1341" s="2">
        <v>650</v>
      </c>
      <c r="B1341" s="2" t="str">
        <f>VLOOKUP(A1341,Sheet2!$A$1:$B$114,2)</f>
        <v>New Hanover Co</v>
      </c>
      <c r="C1341" s="2">
        <v>7</v>
      </c>
      <c r="D1341" s="2" t="str">
        <f>VLOOKUP(C1341,Sheet1!$A$1:$B$18,2)</f>
        <v>Other Teachers</v>
      </c>
      <c r="E1341" s="15">
        <v>305</v>
      </c>
      <c r="F1341" s="17">
        <v>306</v>
      </c>
      <c r="G1341" s="25">
        <f t="shared" si="81"/>
        <v>-1</v>
      </c>
      <c r="H1341" s="15">
        <v>2</v>
      </c>
      <c r="I1341" s="17">
        <v>35</v>
      </c>
      <c r="J1341" s="25">
        <f t="shared" si="83"/>
        <v>-33</v>
      </c>
      <c r="K1341" s="15">
        <v>52</v>
      </c>
      <c r="L1341" s="17">
        <v>40</v>
      </c>
      <c r="M1341" s="25">
        <f t="shared" si="82"/>
        <v>12</v>
      </c>
      <c r="N1341" s="15">
        <v>359</v>
      </c>
      <c r="O1341" s="17">
        <v>381</v>
      </c>
      <c r="P1341" s="44">
        <f t="shared" si="84"/>
        <v>-22</v>
      </c>
    </row>
    <row r="1342" spans="1:16" ht="14.1" customHeight="1">
      <c r="A1342" s="2">
        <v>650</v>
      </c>
      <c r="B1342" s="2" t="str">
        <f>VLOOKUP(A1342,Sheet2!$A$1:$B$114,2)</f>
        <v>New Hanover Co</v>
      </c>
      <c r="C1342" s="2">
        <v>8</v>
      </c>
      <c r="D1342" s="2" t="str">
        <f>VLOOKUP(C1342,Sheet1!$A$1:$B$18,2)</f>
        <v>Guidence Personnel</v>
      </c>
      <c r="E1342" s="15">
        <v>53</v>
      </c>
      <c r="F1342" s="17">
        <v>57</v>
      </c>
      <c r="G1342" s="25">
        <f t="shared" si="81"/>
        <v>-4</v>
      </c>
      <c r="H1342" s="15">
        <v>0</v>
      </c>
      <c r="I1342" s="17">
        <v>0</v>
      </c>
      <c r="J1342" s="25">
        <f t="shared" si="83"/>
        <v>0</v>
      </c>
      <c r="K1342" s="15">
        <v>8</v>
      </c>
      <c r="L1342" s="17">
        <v>6</v>
      </c>
      <c r="M1342" s="25">
        <f t="shared" si="82"/>
        <v>2</v>
      </c>
      <c r="N1342" s="15">
        <v>61</v>
      </c>
      <c r="O1342" s="17">
        <v>63</v>
      </c>
      <c r="P1342" s="44">
        <f t="shared" si="84"/>
        <v>-2</v>
      </c>
    </row>
    <row r="1343" spans="1:16" ht="14.1" customHeight="1">
      <c r="A1343" s="2">
        <v>650</v>
      </c>
      <c r="B1343" s="2" t="str">
        <f>VLOOKUP(A1343,Sheet2!$A$1:$B$114,2)</f>
        <v>New Hanover Co</v>
      </c>
      <c r="C1343" s="2">
        <v>9</v>
      </c>
      <c r="D1343" s="2" t="str">
        <f>VLOOKUP(C1343,Sheet1!$A$1:$B$18,2)</f>
        <v>Psychology Personnel</v>
      </c>
      <c r="E1343" s="15">
        <v>10</v>
      </c>
      <c r="F1343" s="17">
        <v>10</v>
      </c>
      <c r="G1343" s="25">
        <f t="shared" ref="G1343:G1406" si="85">E1343-F1343</f>
        <v>0</v>
      </c>
      <c r="H1343" s="15">
        <v>0</v>
      </c>
      <c r="I1343" s="17">
        <v>0</v>
      </c>
      <c r="J1343" s="25">
        <f t="shared" si="83"/>
        <v>0</v>
      </c>
      <c r="K1343" s="15">
        <v>2</v>
      </c>
      <c r="L1343" s="17">
        <v>2</v>
      </c>
      <c r="M1343" s="25">
        <f t="shared" si="82"/>
        <v>0</v>
      </c>
      <c r="N1343" s="15">
        <v>12</v>
      </c>
      <c r="O1343" s="17">
        <v>12</v>
      </c>
      <c r="P1343" s="44">
        <f t="shared" si="84"/>
        <v>0</v>
      </c>
    </row>
    <row r="1344" spans="1:16" ht="14.1" customHeight="1">
      <c r="A1344" s="2">
        <v>650</v>
      </c>
      <c r="B1344" s="2" t="str">
        <f>VLOOKUP(A1344,Sheet2!$A$1:$B$114,2)</f>
        <v>New Hanover Co</v>
      </c>
      <c r="C1344" s="2">
        <v>10</v>
      </c>
      <c r="D1344" s="2" t="str">
        <f>VLOOKUP(C1344,Sheet1!$A$1:$B$18,2)</f>
        <v>Media Cordinators and Audio Visual</v>
      </c>
      <c r="E1344" s="15">
        <v>29</v>
      </c>
      <c r="F1344" s="17">
        <v>34</v>
      </c>
      <c r="G1344" s="25">
        <f t="shared" si="85"/>
        <v>-5</v>
      </c>
      <c r="H1344" s="15">
        <v>0</v>
      </c>
      <c r="I1344" s="17">
        <v>0</v>
      </c>
      <c r="J1344" s="25">
        <f t="shared" si="83"/>
        <v>0</v>
      </c>
      <c r="K1344" s="15">
        <v>5</v>
      </c>
      <c r="L1344" s="17">
        <v>5</v>
      </c>
      <c r="M1344" s="25">
        <f t="shared" si="82"/>
        <v>0</v>
      </c>
      <c r="N1344" s="15">
        <v>34</v>
      </c>
      <c r="O1344" s="17">
        <v>39</v>
      </c>
      <c r="P1344" s="44">
        <f t="shared" si="84"/>
        <v>-5</v>
      </c>
    </row>
    <row r="1345" spans="1:16" ht="14.1" customHeight="1">
      <c r="A1345" s="2">
        <v>650</v>
      </c>
      <c r="B1345" s="2" t="str">
        <f>VLOOKUP(A1345,Sheet2!$A$1:$B$114,2)</f>
        <v>New Hanover Co</v>
      </c>
      <c r="C1345" s="2">
        <v>11</v>
      </c>
      <c r="D1345" s="2" t="str">
        <f>VLOOKUP(C1345,Sheet1!$A$1:$B$18,2)</f>
        <v>Consultants and Supervisors of Instructions</v>
      </c>
      <c r="E1345" s="15">
        <v>4</v>
      </c>
      <c r="F1345" s="17">
        <v>4</v>
      </c>
      <c r="G1345" s="25">
        <f t="shared" si="85"/>
        <v>0</v>
      </c>
      <c r="H1345" s="15">
        <v>3</v>
      </c>
      <c r="I1345" s="17">
        <v>2</v>
      </c>
      <c r="J1345" s="25">
        <f t="shared" si="83"/>
        <v>1</v>
      </c>
      <c r="K1345" s="15">
        <v>5</v>
      </c>
      <c r="L1345" s="17">
        <v>5</v>
      </c>
      <c r="M1345" s="25">
        <f t="shared" si="82"/>
        <v>0</v>
      </c>
      <c r="N1345" s="15">
        <v>12</v>
      </c>
      <c r="O1345" s="17">
        <v>11</v>
      </c>
      <c r="P1345" s="44">
        <f t="shared" si="84"/>
        <v>1</v>
      </c>
    </row>
    <row r="1346" spans="1:16" ht="14.1" customHeight="1">
      <c r="A1346" s="2">
        <v>650</v>
      </c>
      <c r="B1346" s="2" t="str">
        <f>VLOOKUP(A1346,Sheet2!$A$1:$B$114,2)</f>
        <v>New Hanover Co</v>
      </c>
      <c r="C1346" s="2">
        <v>12</v>
      </c>
      <c r="D1346" s="2" t="str">
        <f>VLOOKUP(C1346,Sheet1!$A$1:$B$18,2)</f>
        <v>Other Professional Staff</v>
      </c>
      <c r="E1346" s="15">
        <v>70</v>
      </c>
      <c r="F1346" s="17">
        <v>74</v>
      </c>
      <c r="G1346" s="25">
        <f t="shared" si="85"/>
        <v>-4</v>
      </c>
      <c r="H1346" s="15">
        <v>5</v>
      </c>
      <c r="I1346" s="17">
        <v>24</v>
      </c>
      <c r="J1346" s="25">
        <f t="shared" si="83"/>
        <v>-19</v>
      </c>
      <c r="K1346" s="15">
        <v>51</v>
      </c>
      <c r="L1346" s="17">
        <v>44</v>
      </c>
      <c r="M1346" s="25">
        <f t="shared" si="82"/>
        <v>7</v>
      </c>
      <c r="N1346" s="15">
        <v>126</v>
      </c>
      <c r="O1346" s="17">
        <v>142</v>
      </c>
      <c r="P1346" s="44">
        <f t="shared" si="84"/>
        <v>-16</v>
      </c>
    </row>
    <row r="1347" spans="1:16" ht="14.1" customHeight="1">
      <c r="A1347" s="2">
        <v>650</v>
      </c>
      <c r="B1347" s="2" t="str">
        <f>VLOOKUP(A1347,Sheet2!$A$1:$B$114,2)</f>
        <v>New Hanover Co</v>
      </c>
      <c r="C1347" s="2">
        <v>13</v>
      </c>
      <c r="D1347" s="2" t="str">
        <f>VLOOKUP(C1347,Sheet1!$A$1:$B$18,2)</f>
        <v>Teacher Assistants</v>
      </c>
      <c r="E1347" s="15">
        <v>205</v>
      </c>
      <c r="F1347" s="17">
        <v>188</v>
      </c>
      <c r="G1347" s="25">
        <f t="shared" si="85"/>
        <v>17</v>
      </c>
      <c r="H1347" s="15">
        <v>147</v>
      </c>
      <c r="I1347" s="17">
        <v>257</v>
      </c>
      <c r="J1347" s="25">
        <f t="shared" si="83"/>
        <v>-110</v>
      </c>
      <c r="K1347" s="15">
        <v>70</v>
      </c>
      <c r="L1347" s="17">
        <v>55</v>
      </c>
      <c r="M1347" s="25">
        <f t="shared" ref="M1347:M1410" si="86">K1347-L1347</f>
        <v>15</v>
      </c>
      <c r="N1347" s="15">
        <v>422</v>
      </c>
      <c r="O1347" s="17">
        <v>500</v>
      </c>
      <c r="P1347" s="44">
        <f t="shared" si="84"/>
        <v>-78</v>
      </c>
    </row>
    <row r="1348" spans="1:16" ht="14.1" customHeight="1">
      <c r="A1348" s="2">
        <v>650</v>
      </c>
      <c r="B1348" s="2" t="str">
        <f>VLOOKUP(A1348,Sheet2!$A$1:$B$114,2)</f>
        <v>New Hanover Co</v>
      </c>
      <c r="C1348" s="2">
        <v>14</v>
      </c>
      <c r="D1348" s="2" t="str">
        <f>VLOOKUP(C1348,Sheet1!$A$1:$B$18,2)</f>
        <v>Technicians</v>
      </c>
      <c r="E1348" s="15">
        <v>0</v>
      </c>
      <c r="F1348" s="17">
        <v>0</v>
      </c>
      <c r="G1348" s="25">
        <f t="shared" si="85"/>
        <v>0</v>
      </c>
      <c r="H1348" s="15">
        <v>1</v>
      </c>
      <c r="I1348" s="17">
        <v>1</v>
      </c>
      <c r="J1348" s="25">
        <f t="shared" ref="J1348:J1411" si="87">H1348-I1348</f>
        <v>0</v>
      </c>
      <c r="K1348" s="15">
        <v>42</v>
      </c>
      <c r="L1348" s="17">
        <v>50</v>
      </c>
      <c r="M1348" s="25">
        <f t="shared" si="86"/>
        <v>-8</v>
      </c>
      <c r="N1348" s="15">
        <v>43</v>
      </c>
      <c r="O1348" s="17">
        <v>51</v>
      </c>
      <c r="P1348" s="44">
        <f t="shared" ref="P1348:P1411" si="88">N1348-O1348</f>
        <v>-8</v>
      </c>
    </row>
    <row r="1349" spans="1:16" ht="14.1" customHeight="1">
      <c r="A1349" s="2">
        <v>650</v>
      </c>
      <c r="B1349" s="2" t="str">
        <f>VLOOKUP(A1349,Sheet2!$A$1:$B$114,2)</f>
        <v>New Hanover Co</v>
      </c>
      <c r="C1349" s="2">
        <v>15</v>
      </c>
      <c r="D1349" s="2" t="str">
        <f>VLOOKUP(C1349,Sheet1!$A$1:$B$18,2)</f>
        <v>Clerks/Secretaries</v>
      </c>
      <c r="E1349" s="15">
        <v>34</v>
      </c>
      <c r="F1349" s="17">
        <v>87</v>
      </c>
      <c r="G1349" s="25">
        <f t="shared" si="85"/>
        <v>-53</v>
      </c>
      <c r="H1349" s="15">
        <v>4</v>
      </c>
      <c r="I1349" s="17">
        <v>4</v>
      </c>
      <c r="J1349" s="25">
        <f t="shared" si="87"/>
        <v>0</v>
      </c>
      <c r="K1349" s="15">
        <v>165</v>
      </c>
      <c r="L1349" s="17">
        <v>126</v>
      </c>
      <c r="M1349" s="25">
        <f t="shared" si="86"/>
        <v>39</v>
      </c>
      <c r="N1349" s="15">
        <v>203</v>
      </c>
      <c r="O1349" s="17">
        <v>217</v>
      </c>
      <c r="P1349" s="44">
        <f t="shared" si="88"/>
        <v>-14</v>
      </c>
    </row>
    <row r="1350" spans="1:16" ht="14.1" customHeight="1">
      <c r="A1350" s="2">
        <v>650</v>
      </c>
      <c r="B1350" s="2" t="str">
        <f>VLOOKUP(A1350,Sheet2!$A$1:$B$114,2)</f>
        <v>New Hanover Co</v>
      </c>
      <c r="C1350" s="2">
        <v>16</v>
      </c>
      <c r="D1350" s="2" t="str">
        <f>VLOOKUP(C1350,Sheet1!$A$1:$B$18,2)</f>
        <v>Service Workers</v>
      </c>
      <c r="E1350" s="15">
        <v>115</v>
      </c>
      <c r="F1350" s="17">
        <v>171</v>
      </c>
      <c r="G1350" s="25">
        <f t="shared" si="85"/>
        <v>-56</v>
      </c>
      <c r="H1350" s="15">
        <v>0</v>
      </c>
      <c r="I1350" s="17">
        <v>7</v>
      </c>
      <c r="J1350" s="25">
        <f t="shared" si="87"/>
        <v>-7</v>
      </c>
      <c r="K1350" s="15">
        <v>175</v>
      </c>
      <c r="L1350" s="17">
        <v>182</v>
      </c>
      <c r="M1350" s="25">
        <f t="shared" si="86"/>
        <v>-7</v>
      </c>
      <c r="N1350" s="15">
        <v>290</v>
      </c>
      <c r="O1350" s="17">
        <v>360</v>
      </c>
      <c r="P1350" s="44">
        <f t="shared" si="88"/>
        <v>-70</v>
      </c>
    </row>
    <row r="1351" spans="1:16" ht="17.100000000000001" customHeight="1">
      <c r="A1351" s="2">
        <v>650</v>
      </c>
      <c r="B1351" s="2" t="str">
        <f>VLOOKUP(A1351,Sheet2!$A$1:$B$114,2)</f>
        <v>New Hanover Co</v>
      </c>
      <c r="C1351" s="2">
        <v>17</v>
      </c>
      <c r="D1351" s="2" t="str">
        <f>VLOOKUP(C1351,Sheet1!$A$1:$B$18,2)</f>
        <v>Skilled Crafts</v>
      </c>
      <c r="E1351" s="15">
        <v>5</v>
      </c>
      <c r="F1351" s="17">
        <v>6</v>
      </c>
      <c r="G1351" s="25">
        <f t="shared" si="85"/>
        <v>-1</v>
      </c>
      <c r="H1351" s="15">
        <v>0</v>
      </c>
      <c r="I1351" s="17">
        <v>0</v>
      </c>
      <c r="J1351" s="25">
        <f t="shared" si="87"/>
        <v>0</v>
      </c>
      <c r="K1351" s="15">
        <v>40</v>
      </c>
      <c r="L1351" s="17">
        <v>44</v>
      </c>
      <c r="M1351" s="25">
        <f t="shared" si="86"/>
        <v>-4</v>
      </c>
      <c r="N1351" s="15">
        <v>45</v>
      </c>
      <c r="O1351" s="17">
        <v>50</v>
      </c>
      <c r="P1351" s="44">
        <f t="shared" si="88"/>
        <v>-5</v>
      </c>
    </row>
    <row r="1352" spans="1:16" ht="17.100000000000001" customHeight="1">
      <c r="A1352" s="2">
        <v>650</v>
      </c>
      <c r="B1352" s="2" t="str">
        <f>VLOOKUP(A1352,Sheet2!$A$1:$B$114,2)</f>
        <v>New Hanover Co</v>
      </c>
      <c r="C1352" s="2">
        <v>18</v>
      </c>
      <c r="D1352" s="2" t="str">
        <f>VLOOKUP(C1352,Sheet1!$A$1:$B$18,2)</f>
        <v>Laborers Unskilled</v>
      </c>
      <c r="E1352" s="15">
        <v>0</v>
      </c>
      <c r="F1352" s="17">
        <v>0</v>
      </c>
      <c r="G1352" s="25">
        <f t="shared" si="85"/>
        <v>0</v>
      </c>
      <c r="H1352" s="15">
        <v>0</v>
      </c>
      <c r="I1352" s="17">
        <v>0</v>
      </c>
      <c r="J1352" s="25">
        <f t="shared" si="87"/>
        <v>0</v>
      </c>
      <c r="K1352" s="15">
        <v>0</v>
      </c>
      <c r="L1352" s="17">
        <v>0</v>
      </c>
      <c r="M1352" s="25">
        <f t="shared" si="86"/>
        <v>0</v>
      </c>
      <c r="N1352" s="15">
        <v>0</v>
      </c>
      <c r="O1352" s="17">
        <v>0</v>
      </c>
      <c r="P1352" s="44">
        <f t="shared" si="88"/>
        <v>0</v>
      </c>
    </row>
    <row r="1353" spans="1:16" ht="14.1" customHeight="1">
      <c r="A1353" s="2">
        <v>660</v>
      </c>
      <c r="B1353" s="2" t="str">
        <f>VLOOKUP(A1353,Sheet2!$A$1:$B$114,2)</f>
        <v>Northampton Co</v>
      </c>
      <c r="C1353" s="2">
        <v>1</v>
      </c>
      <c r="D1353" s="2" t="str">
        <f>VLOOKUP(C1353,Sheet1!$A$1:$B$18,2)</f>
        <v>Officials, Administrators, Managers</v>
      </c>
      <c r="E1353" s="15">
        <v>5</v>
      </c>
      <c r="F1353" s="17">
        <v>7</v>
      </c>
      <c r="G1353" s="25">
        <f t="shared" si="85"/>
        <v>-2</v>
      </c>
      <c r="H1353" s="15">
        <v>1</v>
      </c>
      <c r="I1353" s="17">
        <v>2</v>
      </c>
      <c r="J1353" s="25">
        <f t="shared" si="87"/>
        <v>-1</v>
      </c>
      <c r="K1353" s="15">
        <v>3</v>
      </c>
      <c r="L1353" s="17">
        <v>0</v>
      </c>
      <c r="M1353" s="25">
        <f t="shared" si="86"/>
        <v>3</v>
      </c>
      <c r="N1353" s="15">
        <v>9</v>
      </c>
      <c r="O1353" s="17">
        <v>9</v>
      </c>
      <c r="P1353" s="44">
        <f t="shared" si="88"/>
        <v>0</v>
      </c>
    </row>
    <row r="1354" spans="1:16" ht="14.1" customHeight="1">
      <c r="A1354" s="2">
        <v>660</v>
      </c>
      <c r="B1354" s="2" t="str">
        <f>VLOOKUP(A1354,Sheet2!$A$1:$B$114,2)</f>
        <v>Northampton Co</v>
      </c>
      <c r="C1354" s="2">
        <v>2</v>
      </c>
      <c r="D1354" s="2" t="str">
        <f>VLOOKUP(C1354,Sheet1!$A$1:$B$18,2)</f>
        <v>Principals</v>
      </c>
      <c r="E1354" s="15">
        <v>7</v>
      </c>
      <c r="F1354" s="17">
        <v>8</v>
      </c>
      <c r="G1354" s="25">
        <f t="shared" si="85"/>
        <v>-1</v>
      </c>
      <c r="H1354" s="15">
        <v>1</v>
      </c>
      <c r="I1354" s="17">
        <v>0</v>
      </c>
      <c r="J1354" s="25">
        <f t="shared" si="87"/>
        <v>1</v>
      </c>
      <c r="K1354" s="15">
        <v>0</v>
      </c>
      <c r="L1354" s="17">
        <v>0</v>
      </c>
      <c r="M1354" s="25">
        <f t="shared" si="86"/>
        <v>0</v>
      </c>
      <c r="N1354" s="15">
        <v>8</v>
      </c>
      <c r="O1354" s="17">
        <v>8</v>
      </c>
      <c r="P1354" s="44">
        <f t="shared" si="88"/>
        <v>0</v>
      </c>
    </row>
    <row r="1355" spans="1:16" ht="14.1" customHeight="1">
      <c r="A1355" s="2">
        <v>660</v>
      </c>
      <c r="B1355" s="2" t="str">
        <f>VLOOKUP(A1355,Sheet2!$A$1:$B$114,2)</f>
        <v>Northampton Co</v>
      </c>
      <c r="C1355" s="2">
        <v>3</v>
      </c>
      <c r="D1355" s="2" t="str">
        <f>VLOOKUP(C1355,Sheet1!$A$1:$B$18,2)</f>
        <v>Assistant Principals, Teaching</v>
      </c>
      <c r="E1355" s="15">
        <v>0</v>
      </c>
      <c r="F1355" s="17">
        <v>0</v>
      </c>
      <c r="G1355" s="25">
        <f t="shared" si="85"/>
        <v>0</v>
      </c>
      <c r="H1355" s="15">
        <v>0</v>
      </c>
      <c r="I1355" s="17">
        <v>0</v>
      </c>
      <c r="J1355" s="25">
        <f t="shared" si="87"/>
        <v>0</v>
      </c>
      <c r="K1355" s="15">
        <v>0</v>
      </c>
      <c r="L1355" s="17">
        <v>0</v>
      </c>
      <c r="M1355" s="25">
        <f t="shared" si="86"/>
        <v>0</v>
      </c>
      <c r="N1355" s="15">
        <v>0</v>
      </c>
      <c r="O1355" s="17">
        <v>0</v>
      </c>
      <c r="P1355" s="44">
        <f t="shared" si="88"/>
        <v>0</v>
      </c>
    </row>
    <row r="1356" spans="1:16" ht="14.1" customHeight="1">
      <c r="A1356" s="2">
        <v>660</v>
      </c>
      <c r="B1356" s="2" t="str">
        <f>VLOOKUP(A1356,Sheet2!$A$1:$B$114,2)</f>
        <v>Northampton Co</v>
      </c>
      <c r="C1356" s="2">
        <v>4</v>
      </c>
      <c r="D1356" s="2" t="str">
        <f>VLOOKUP(C1356,Sheet1!$A$1:$B$18,2)</f>
        <v>Assistant Principals, Non-Teaching</v>
      </c>
      <c r="E1356" s="15">
        <v>6</v>
      </c>
      <c r="F1356" s="17">
        <v>6</v>
      </c>
      <c r="G1356" s="25">
        <f t="shared" si="85"/>
        <v>0</v>
      </c>
      <c r="H1356" s="15">
        <v>0</v>
      </c>
      <c r="I1356" s="17">
        <v>0</v>
      </c>
      <c r="J1356" s="25">
        <f t="shared" si="87"/>
        <v>0</v>
      </c>
      <c r="K1356" s="15">
        <v>0</v>
      </c>
      <c r="L1356" s="17">
        <v>0</v>
      </c>
      <c r="M1356" s="25">
        <f t="shared" si="86"/>
        <v>0</v>
      </c>
      <c r="N1356" s="15">
        <v>6</v>
      </c>
      <c r="O1356" s="17">
        <v>6</v>
      </c>
      <c r="P1356" s="44">
        <f t="shared" si="88"/>
        <v>0</v>
      </c>
    </row>
    <row r="1357" spans="1:16" ht="14.1" customHeight="1">
      <c r="A1357" s="2">
        <v>660</v>
      </c>
      <c r="B1357" s="2" t="str">
        <f>VLOOKUP(A1357,Sheet2!$A$1:$B$114,2)</f>
        <v>Northampton Co</v>
      </c>
      <c r="C1357" s="2">
        <v>5</v>
      </c>
      <c r="D1357" s="2" t="str">
        <f>VLOOKUP(C1357,Sheet1!$A$1:$B$18,2)</f>
        <v>Elementry Teachers</v>
      </c>
      <c r="E1357" s="15">
        <v>61</v>
      </c>
      <c r="F1357" s="17">
        <v>61</v>
      </c>
      <c r="G1357" s="25">
        <f t="shared" si="85"/>
        <v>0</v>
      </c>
      <c r="H1357" s="15">
        <v>14</v>
      </c>
      <c r="I1357" s="17">
        <v>16</v>
      </c>
      <c r="J1357" s="25">
        <f t="shared" si="87"/>
        <v>-2</v>
      </c>
      <c r="K1357" s="15">
        <v>2</v>
      </c>
      <c r="L1357" s="17">
        <v>6</v>
      </c>
      <c r="M1357" s="25">
        <f t="shared" si="86"/>
        <v>-4</v>
      </c>
      <c r="N1357" s="15">
        <v>77</v>
      </c>
      <c r="O1357" s="17">
        <v>83</v>
      </c>
      <c r="P1357" s="44">
        <f t="shared" si="88"/>
        <v>-6</v>
      </c>
    </row>
    <row r="1358" spans="1:16" ht="14.1" customHeight="1">
      <c r="A1358" s="2">
        <v>660</v>
      </c>
      <c r="B1358" s="2" t="str">
        <f>VLOOKUP(A1358,Sheet2!$A$1:$B$114,2)</f>
        <v>Northampton Co</v>
      </c>
      <c r="C1358" s="2">
        <v>6</v>
      </c>
      <c r="D1358" s="2" t="str">
        <f>VLOOKUP(C1358,Sheet1!$A$1:$B$18,2)</f>
        <v>Secondary Teachers</v>
      </c>
      <c r="E1358" s="15">
        <v>85</v>
      </c>
      <c r="F1358" s="17">
        <v>81</v>
      </c>
      <c r="G1358" s="25">
        <f t="shared" si="85"/>
        <v>4</v>
      </c>
      <c r="H1358" s="15">
        <v>10</v>
      </c>
      <c r="I1358" s="17">
        <v>19</v>
      </c>
      <c r="J1358" s="25">
        <f t="shared" si="87"/>
        <v>-9</v>
      </c>
      <c r="K1358" s="15">
        <v>2</v>
      </c>
      <c r="L1358" s="17">
        <v>6</v>
      </c>
      <c r="M1358" s="25">
        <f t="shared" si="86"/>
        <v>-4</v>
      </c>
      <c r="N1358" s="15">
        <v>97</v>
      </c>
      <c r="O1358" s="17">
        <v>106</v>
      </c>
      <c r="P1358" s="44">
        <f t="shared" si="88"/>
        <v>-9</v>
      </c>
    </row>
    <row r="1359" spans="1:16" ht="14.1" customHeight="1">
      <c r="A1359" s="2">
        <v>660</v>
      </c>
      <c r="B1359" s="2" t="str">
        <f>VLOOKUP(A1359,Sheet2!$A$1:$B$114,2)</f>
        <v>Northampton Co</v>
      </c>
      <c r="C1359" s="2">
        <v>7</v>
      </c>
      <c r="D1359" s="2" t="str">
        <f>VLOOKUP(C1359,Sheet1!$A$1:$B$18,2)</f>
        <v>Other Teachers</v>
      </c>
      <c r="E1359" s="15">
        <v>0</v>
      </c>
      <c r="F1359" s="17">
        <v>0</v>
      </c>
      <c r="G1359" s="25">
        <f t="shared" si="85"/>
        <v>0</v>
      </c>
      <c r="H1359" s="15">
        <v>0</v>
      </c>
      <c r="I1359" s="17">
        <v>0</v>
      </c>
      <c r="J1359" s="25">
        <f t="shared" si="87"/>
        <v>0</v>
      </c>
      <c r="K1359" s="15">
        <v>0</v>
      </c>
      <c r="L1359" s="17">
        <v>0</v>
      </c>
      <c r="M1359" s="25">
        <f t="shared" si="86"/>
        <v>0</v>
      </c>
      <c r="N1359" s="15">
        <v>0</v>
      </c>
      <c r="O1359" s="17">
        <v>0</v>
      </c>
      <c r="P1359" s="44">
        <f t="shared" si="88"/>
        <v>0</v>
      </c>
    </row>
    <row r="1360" spans="1:16" ht="14.1" customHeight="1">
      <c r="A1360" s="2">
        <v>660</v>
      </c>
      <c r="B1360" s="2" t="str">
        <f>VLOOKUP(A1360,Sheet2!$A$1:$B$114,2)</f>
        <v>Northampton Co</v>
      </c>
      <c r="C1360" s="2">
        <v>8</v>
      </c>
      <c r="D1360" s="2" t="str">
        <f>VLOOKUP(C1360,Sheet1!$A$1:$B$18,2)</f>
        <v>Guidence Personnel</v>
      </c>
      <c r="E1360" s="15">
        <v>7</v>
      </c>
      <c r="F1360" s="17">
        <v>8</v>
      </c>
      <c r="G1360" s="25">
        <f t="shared" si="85"/>
        <v>-1</v>
      </c>
      <c r="H1360" s="15">
        <v>0</v>
      </c>
      <c r="I1360" s="17">
        <v>0</v>
      </c>
      <c r="J1360" s="25">
        <f t="shared" si="87"/>
        <v>0</v>
      </c>
      <c r="K1360" s="15">
        <v>0</v>
      </c>
      <c r="L1360" s="17">
        <v>0</v>
      </c>
      <c r="M1360" s="25">
        <f t="shared" si="86"/>
        <v>0</v>
      </c>
      <c r="N1360" s="15">
        <v>7</v>
      </c>
      <c r="O1360" s="17">
        <v>8</v>
      </c>
      <c r="P1360" s="44">
        <f t="shared" si="88"/>
        <v>-1</v>
      </c>
    </row>
    <row r="1361" spans="1:16" ht="14.1" customHeight="1">
      <c r="A1361" s="2">
        <v>660</v>
      </c>
      <c r="B1361" s="2" t="str">
        <f>VLOOKUP(A1361,Sheet2!$A$1:$B$114,2)</f>
        <v>Northampton Co</v>
      </c>
      <c r="C1361" s="2">
        <v>9</v>
      </c>
      <c r="D1361" s="2" t="str">
        <f>VLOOKUP(C1361,Sheet1!$A$1:$B$18,2)</f>
        <v>Psychology Personnel</v>
      </c>
      <c r="E1361" s="15">
        <v>0</v>
      </c>
      <c r="F1361" s="17">
        <v>0</v>
      </c>
      <c r="G1361" s="25">
        <f t="shared" si="85"/>
        <v>0</v>
      </c>
      <c r="H1361" s="15">
        <v>0</v>
      </c>
      <c r="I1361" s="17">
        <v>0</v>
      </c>
      <c r="J1361" s="25">
        <f t="shared" si="87"/>
        <v>0</v>
      </c>
      <c r="K1361" s="15">
        <v>0</v>
      </c>
      <c r="L1361" s="17">
        <v>0</v>
      </c>
      <c r="M1361" s="25">
        <f t="shared" si="86"/>
        <v>0</v>
      </c>
      <c r="N1361" s="15">
        <v>0</v>
      </c>
      <c r="O1361" s="17">
        <v>0</v>
      </c>
      <c r="P1361" s="44">
        <f t="shared" si="88"/>
        <v>0</v>
      </c>
    </row>
    <row r="1362" spans="1:16" ht="14.1" customHeight="1">
      <c r="A1362" s="2">
        <v>660</v>
      </c>
      <c r="B1362" s="2" t="str">
        <f>VLOOKUP(A1362,Sheet2!$A$1:$B$114,2)</f>
        <v>Northampton Co</v>
      </c>
      <c r="C1362" s="2">
        <v>10</v>
      </c>
      <c r="D1362" s="2" t="str">
        <f>VLOOKUP(C1362,Sheet1!$A$1:$B$18,2)</f>
        <v>Media Cordinators and Audio Visual</v>
      </c>
      <c r="E1362" s="15">
        <v>7</v>
      </c>
      <c r="F1362" s="17">
        <v>7</v>
      </c>
      <c r="G1362" s="25">
        <f t="shared" si="85"/>
        <v>0</v>
      </c>
      <c r="H1362" s="15">
        <v>0</v>
      </c>
      <c r="I1362" s="17">
        <v>0</v>
      </c>
      <c r="J1362" s="25">
        <f t="shared" si="87"/>
        <v>0</v>
      </c>
      <c r="K1362" s="15">
        <v>0</v>
      </c>
      <c r="L1362" s="17">
        <v>0</v>
      </c>
      <c r="M1362" s="25">
        <f t="shared" si="86"/>
        <v>0</v>
      </c>
      <c r="N1362" s="15">
        <v>7</v>
      </c>
      <c r="O1362" s="17">
        <v>7</v>
      </c>
      <c r="P1362" s="44">
        <f t="shared" si="88"/>
        <v>0</v>
      </c>
    </row>
    <row r="1363" spans="1:16" ht="14.1" customHeight="1">
      <c r="A1363" s="2">
        <v>660</v>
      </c>
      <c r="B1363" s="2" t="str">
        <f>VLOOKUP(A1363,Sheet2!$A$1:$B$114,2)</f>
        <v>Northampton Co</v>
      </c>
      <c r="C1363" s="2">
        <v>11</v>
      </c>
      <c r="D1363" s="2" t="str">
        <f>VLOOKUP(C1363,Sheet1!$A$1:$B$18,2)</f>
        <v>Consultants and Supervisors of Instructions</v>
      </c>
      <c r="E1363" s="15">
        <v>0</v>
      </c>
      <c r="F1363" s="17">
        <v>0</v>
      </c>
      <c r="G1363" s="25">
        <f t="shared" si="85"/>
        <v>0</v>
      </c>
      <c r="H1363" s="15">
        <v>0</v>
      </c>
      <c r="I1363" s="17">
        <v>0</v>
      </c>
      <c r="J1363" s="25">
        <f t="shared" si="87"/>
        <v>0</v>
      </c>
      <c r="K1363" s="15">
        <v>0</v>
      </c>
      <c r="L1363" s="17">
        <v>0</v>
      </c>
      <c r="M1363" s="25">
        <f t="shared" si="86"/>
        <v>0</v>
      </c>
      <c r="N1363" s="15">
        <v>0</v>
      </c>
      <c r="O1363" s="17">
        <v>0</v>
      </c>
      <c r="P1363" s="44">
        <f t="shared" si="88"/>
        <v>0</v>
      </c>
    </row>
    <row r="1364" spans="1:16" ht="14.1" customHeight="1">
      <c r="A1364" s="2">
        <v>660</v>
      </c>
      <c r="B1364" s="2" t="str">
        <f>VLOOKUP(A1364,Sheet2!$A$1:$B$114,2)</f>
        <v>Northampton Co</v>
      </c>
      <c r="C1364" s="2">
        <v>12</v>
      </c>
      <c r="D1364" s="2" t="str">
        <f>VLOOKUP(C1364,Sheet1!$A$1:$B$18,2)</f>
        <v>Other Professional Staff</v>
      </c>
      <c r="E1364" s="15">
        <v>15</v>
      </c>
      <c r="F1364" s="17">
        <v>14</v>
      </c>
      <c r="G1364" s="25">
        <f t="shared" si="85"/>
        <v>1</v>
      </c>
      <c r="H1364" s="15">
        <v>4</v>
      </c>
      <c r="I1364" s="17">
        <v>8</v>
      </c>
      <c r="J1364" s="25">
        <f t="shared" si="87"/>
        <v>-4</v>
      </c>
      <c r="K1364" s="15">
        <v>4</v>
      </c>
      <c r="L1364" s="17">
        <v>5</v>
      </c>
      <c r="M1364" s="25">
        <f t="shared" si="86"/>
        <v>-1</v>
      </c>
      <c r="N1364" s="15">
        <v>23</v>
      </c>
      <c r="O1364" s="17">
        <v>27</v>
      </c>
      <c r="P1364" s="44">
        <f t="shared" si="88"/>
        <v>-4</v>
      </c>
    </row>
    <row r="1365" spans="1:16" ht="14.1" customHeight="1">
      <c r="A1365" s="2">
        <v>660</v>
      </c>
      <c r="B1365" s="2" t="str">
        <f>VLOOKUP(A1365,Sheet2!$A$1:$B$114,2)</f>
        <v>Northampton Co</v>
      </c>
      <c r="C1365" s="2">
        <v>13</v>
      </c>
      <c r="D1365" s="2" t="str">
        <f>VLOOKUP(C1365,Sheet1!$A$1:$B$18,2)</f>
        <v>Teacher Assistants</v>
      </c>
      <c r="E1365" s="15">
        <v>35</v>
      </c>
      <c r="F1365" s="17">
        <v>28</v>
      </c>
      <c r="G1365" s="25">
        <f t="shared" si="85"/>
        <v>7</v>
      </c>
      <c r="H1365" s="15">
        <v>10</v>
      </c>
      <c r="I1365" s="17">
        <v>11</v>
      </c>
      <c r="J1365" s="25">
        <f t="shared" si="87"/>
        <v>-1</v>
      </c>
      <c r="K1365" s="15">
        <v>3</v>
      </c>
      <c r="L1365" s="17">
        <v>5</v>
      </c>
      <c r="M1365" s="25">
        <f t="shared" si="86"/>
        <v>-2</v>
      </c>
      <c r="N1365" s="15">
        <v>48</v>
      </c>
      <c r="O1365" s="17">
        <v>44</v>
      </c>
      <c r="P1365" s="44">
        <f t="shared" si="88"/>
        <v>4</v>
      </c>
    </row>
    <row r="1366" spans="1:16" ht="14.1" customHeight="1">
      <c r="A1366" s="2">
        <v>660</v>
      </c>
      <c r="B1366" s="2" t="str">
        <f>VLOOKUP(A1366,Sheet2!$A$1:$B$114,2)</f>
        <v>Northampton Co</v>
      </c>
      <c r="C1366" s="2">
        <v>14</v>
      </c>
      <c r="D1366" s="2" t="str">
        <f>VLOOKUP(C1366,Sheet1!$A$1:$B$18,2)</f>
        <v>Technicians</v>
      </c>
      <c r="E1366" s="15">
        <v>2</v>
      </c>
      <c r="F1366" s="17">
        <v>2</v>
      </c>
      <c r="G1366" s="25">
        <f t="shared" si="85"/>
        <v>0</v>
      </c>
      <c r="H1366" s="15">
        <v>0</v>
      </c>
      <c r="I1366" s="17">
        <v>0</v>
      </c>
      <c r="J1366" s="25">
        <f t="shared" si="87"/>
        <v>0</v>
      </c>
      <c r="K1366" s="15">
        <v>0</v>
      </c>
      <c r="L1366" s="17">
        <v>0</v>
      </c>
      <c r="M1366" s="25">
        <f t="shared" si="86"/>
        <v>0</v>
      </c>
      <c r="N1366" s="15">
        <v>2</v>
      </c>
      <c r="O1366" s="17">
        <v>2</v>
      </c>
      <c r="P1366" s="44">
        <f t="shared" si="88"/>
        <v>0</v>
      </c>
    </row>
    <row r="1367" spans="1:16" ht="14.1" customHeight="1">
      <c r="A1367" s="2">
        <v>660</v>
      </c>
      <c r="B1367" s="2" t="str">
        <f>VLOOKUP(A1367,Sheet2!$A$1:$B$114,2)</f>
        <v>Northampton Co</v>
      </c>
      <c r="C1367" s="2">
        <v>15</v>
      </c>
      <c r="D1367" s="2" t="str">
        <f>VLOOKUP(C1367,Sheet1!$A$1:$B$18,2)</f>
        <v>Clerks/Secretaries</v>
      </c>
      <c r="E1367" s="15">
        <v>27</v>
      </c>
      <c r="F1367" s="17">
        <v>26</v>
      </c>
      <c r="G1367" s="25">
        <f t="shared" si="85"/>
        <v>1</v>
      </c>
      <c r="H1367" s="15">
        <v>0</v>
      </c>
      <c r="I1367" s="17">
        <v>0</v>
      </c>
      <c r="J1367" s="25">
        <f t="shared" si="87"/>
        <v>0</v>
      </c>
      <c r="K1367" s="15">
        <v>4</v>
      </c>
      <c r="L1367" s="17">
        <v>2</v>
      </c>
      <c r="M1367" s="25">
        <f t="shared" si="86"/>
        <v>2</v>
      </c>
      <c r="N1367" s="15">
        <v>31</v>
      </c>
      <c r="O1367" s="17">
        <v>28</v>
      </c>
      <c r="P1367" s="44">
        <f t="shared" si="88"/>
        <v>3</v>
      </c>
    </row>
    <row r="1368" spans="1:16" ht="14.1" customHeight="1">
      <c r="A1368" s="2">
        <v>660</v>
      </c>
      <c r="B1368" s="2" t="str">
        <f>VLOOKUP(A1368,Sheet2!$A$1:$B$114,2)</f>
        <v>Northampton Co</v>
      </c>
      <c r="C1368" s="2">
        <v>16</v>
      </c>
      <c r="D1368" s="2" t="str">
        <f>VLOOKUP(C1368,Sheet1!$A$1:$B$18,2)</f>
        <v>Service Workers</v>
      </c>
      <c r="E1368" s="15">
        <v>55</v>
      </c>
      <c r="F1368" s="17">
        <v>71</v>
      </c>
      <c r="G1368" s="25">
        <f t="shared" si="85"/>
        <v>-16</v>
      </c>
      <c r="H1368" s="15">
        <v>0</v>
      </c>
      <c r="I1368" s="17">
        <v>0</v>
      </c>
      <c r="J1368" s="25">
        <f t="shared" si="87"/>
        <v>0</v>
      </c>
      <c r="K1368" s="15">
        <v>22</v>
      </c>
      <c r="L1368" s="17">
        <v>21</v>
      </c>
      <c r="M1368" s="25">
        <f t="shared" si="86"/>
        <v>1</v>
      </c>
      <c r="N1368" s="15">
        <v>77</v>
      </c>
      <c r="O1368" s="17">
        <v>92</v>
      </c>
      <c r="P1368" s="44">
        <f t="shared" si="88"/>
        <v>-15</v>
      </c>
    </row>
    <row r="1369" spans="1:16" ht="14.1" customHeight="1">
      <c r="A1369" s="2">
        <v>660</v>
      </c>
      <c r="B1369" s="2" t="str">
        <f>VLOOKUP(A1369,Sheet2!$A$1:$B$114,2)</f>
        <v>Northampton Co</v>
      </c>
      <c r="C1369" s="2">
        <v>17</v>
      </c>
      <c r="D1369" s="2" t="str">
        <f>VLOOKUP(C1369,Sheet1!$A$1:$B$18,2)</f>
        <v>Skilled Crafts</v>
      </c>
      <c r="E1369" s="15">
        <v>0</v>
      </c>
      <c r="F1369" s="17">
        <v>0</v>
      </c>
      <c r="G1369" s="25">
        <f t="shared" si="85"/>
        <v>0</v>
      </c>
      <c r="H1369" s="15">
        <v>0</v>
      </c>
      <c r="I1369" s="17">
        <v>0</v>
      </c>
      <c r="J1369" s="25">
        <f t="shared" si="87"/>
        <v>0</v>
      </c>
      <c r="K1369" s="15">
        <v>0</v>
      </c>
      <c r="L1369" s="17">
        <v>0</v>
      </c>
      <c r="M1369" s="25">
        <f t="shared" si="86"/>
        <v>0</v>
      </c>
      <c r="N1369" s="15">
        <v>0</v>
      </c>
      <c r="O1369" s="17">
        <v>0</v>
      </c>
      <c r="P1369" s="44">
        <f t="shared" si="88"/>
        <v>0</v>
      </c>
    </row>
    <row r="1370" spans="1:16" ht="14.1" customHeight="1">
      <c r="A1370" s="2">
        <v>660</v>
      </c>
      <c r="B1370" s="2" t="str">
        <f>VLOOKUP(A1370,Sheet2!$A$1:$B$114,2)</f>
        <v>Northampton Co</v>
      </c>
      <c r="C1370" s="2">
        <v>18</v>
      </c>
      <c r="D1370" s="2" t="str">
        <f>VLOOKUP(C1370,Sheet1!$A$1:$B$18,2)</f>
        <v>Laborers Unskilled</v>
      </c>
      <c r="E1370" s="15">
        <v>0</v>
      </c>
      <c r="F1370" s="17">
        <v>0</v>
      </c>
      <c r="G1370" s="25">
        <f t="shared" si="85"/>
        <v>0</v>
      </c>
      <c r="H1370" s="15">
        <v>0</v>
      </c>
      <c r="I1370" s="17">
        <v>0</v>
      </c>
      <c r="J1370" s="25">
        <f t="shared" si="87"/>
        <v>0</v>
      </c>
      <c r="K1370" s="15">
        <v>0</v>
      </c>
      <c r="L1370" s="17">
        <v>0</v>
      </c>
      <c r="M1370" s="25">
        <f t="shared" si="86"/>
        <v>0</v>
      </c>
      <c r="N1370" s="15">
        <v>0</v>
      </c>
      <c r="O1370" s="17">
        <v>0</v>
      </c>
      <c r="P1370" s="44">
        <f t="shared" si="88"/>
        <v>0</v>
      </c>
    </row>
    <row r="1371" spans="1:16" ht="14.1" customHeight="1">
      <c r="A1371" s="2">
        <v>670</v>
      </c>
      <c r="B1371" s="2" t="str">
        <f>VLOOKUP(A1371,Sheet2!$A$1:$B$114,2)</f>
        <v>Onslow Co</v>
      </c>
      <c r="C1371" s="2">
        <v>1</v>
      </c>
      <c r="D1371" s="2" t="str">
        <f>VLOOKUP(C1371,Sheet1!$A$1:$B$18,2)</f>
        <v>Officials, Administrators, Managers</v>
      </c>
      <c r="E1371" s="15">
        <v>5</v>
      </c>
      <c r="F1371" s="17">
        <v>5</v>
      </c>
      <c r="G1371" s="25">
        <f t="shared" si="85"/>
        <v>0</v>
      </c>
      <c r="H1371" s="15">
        <v>0</v>
      </c>
      <c r="I1371" s="17">
        <v>0</v>
      </c>
      <c r="J1371" s="25">
        <f t="shared" si="87"/>
        <v>0</v>
      </c>
      <c r="K1371" s="15">
        <v>0</v>
      </c>
      <c r="L1371" s="17">
        <v>0</v>
      </c>
      <c r="M1371" s="25">
        <f t="shared" si="86"/>
        <v>0</v>
      </c>
      <c r="N1371" s="15">
        <v>5</v>
      </c>
      <c r="O1371" s="17">
        <v>5</v>
      </c>
      <c r="P1371" s="44">
        <f t="shared" si="88"/>
        <v>0</v>
      </c>
    </row>
    <row r="1372" spans="1:16" ht="14.1" customHeight="1">
      <c r="A1372" s="2">
        <v>670</v>
      </c>
      <c r="B1372" s="2" t="str">
        <f>VLOOKUP(A1372,Sheet2!$A$1:$B$114,2)</f>
        <v>Onslow Co</v>
      </c>
      <c r="C1372" s="2">
        <v>2</v>
      </c>
      <c r="D1372" s="2" t="str">
        <f>VLOOKUP(C1372,Sheet1!$A$1:$B$18,2)</f>
        <v>Principals</v>
      </c>
      <c r="E1372" s="15">
        <v>36</v>
      </c>
      <c r="F1372" s="17">
        <v>36</v>
      </c>
      <c r="G1372" s="25">
        <f t="shared" si="85"/>
        <v>0</v>
      </c>
      <c r="H1372" s="15">
        <v>1</v>
      </c>
      <c r="I1372" s="17">
        <v>0</v>
      </c>
      <c r="J1372" s="25">
        <f t="shared" si="87"/>
        <v>1</v>
      </c>
      <c r="K1372" s="15">
        <v>0</v>
      </c>
      <c r="L1372" s="17">
        <v>1</v>
      </c>
      <c r="M1372" s="25">
        <f t="shared" si="86"/>
        <v>-1</v>
      </c>
      <c r="N1372" s="15">
        <v>37</v>
      </c>
      <c r="O1372" s="17">
        <v>37</v>
      </c>
      <c r="P1372" s="44">
        <f t="shared" si="88"/>
        <v>0</v>
      </c>
    </row>
    <row r="1373" spans="1:16" ht="14.1" customHeight="1">
      <c r="A1373" s="2">
        <v>670</v>
      </c>
      <c r="B1373" s="2" t="str">
        <f>VLOOKUP(A1373,Sheet2!$A$1:$B$114,2)</f>
        <v>Onslow Co</v>
      </c>
      <c r="C1373" s="2">
        <v>3</v>
      </c>
      <c r="D1373" s="2" t="str">
        <f>VLOOKUP(C1373,Sheet1!$A$1:$B$18,2)</f>
        <v>Assistant Principals, Teaching</v>
      </c>
      <c r="E1373" s="15">
        <v>0</v>
      </c>
      <c r="F1373" s="17">
        <v>0</v>
      </c>
      <c r="G1373" s="25">
        <f t="shared" si="85"/>
        <v>0</v>
      </c>
      <c r="H1373" s="15">
        <v>0</v>
      </c>
      <c r="I1373" s="17">
        <v>0</v>
      </c>
      <c r="J1373" s="25">
        <f t="shared" si="87"/>
        <v>0</v>
      </c>
      <c r="K1373" s="15">
        <v>0</v>
      </c>
      <c r="L1373" s="17">
        <v>0</v>
      </c>
      <c r="M1373" s="25">
        <f t="shared" si="86"/>
        <v>0</v>
      </c>
      <c r="N1373" s="15">
        <v>0</v>
      </c>
      <c r="O1373" s="17">
        <v>0</v>
      </c>
      <c r="P1373" s="44">
        <f t="shared" si="88"/>
        <v>0</v>
      </c>
    </row>
    <row r="1374" spans="1:16" ht="14.1" customHeight="1">
      <c r="A1374" s="2">
        <v>670</v>
      </c>
      <c r="B1374" s="2" t="str">
        <f>VLOOKUP(A1374,Sheet2!$A$1:$B$114,2)</f>
        <v>Onslow Co</v>
      </c>
      <c r="C1374" s="2">
        <v>4</v>
      </c>
      <c r="D1374" s="2" t="str">
        <f>VLOOKUP(C1374,Sheet1!$A$1:$B$18,2)</f>
        <v>Assistant Principals, Non-Teaching</v>
      </c>
      <c r="E1374" s="15">
        <v>21</v>
      </c>
      <c r="F1374" s="17">
        <v>24</v>
      </c>
      <c r="G1374" s="25">
        <f t="shared" si="85"/>
        <v>-3</v>
      </c>
      <c r="H1374" s="15">
        <v>0</v>
      </c>
      <c r="I1374" s="17">
        <v>0</v>
      </c>
      <c r="J1374" s="25">
        <f t="shared" si="87"/>
        <v>0</v>
      </c>
      <c r="K1374" s="15">
        <v>17</v>
      </c>
      <c r="L1374" s="17">
        <v>11</v>
      </c>
      <c r="M1374" s="25">
        <f t="shared" si="86"/>
        <v>6</v>
      </c>
      <c r="N1374" s="15">
        <v>38</v>
      </c>
      <c r="O1374" s="17">
        <v>35</v>
      </c>
      <c r="P1374" s="44">
        <f t="shared" si="88"/>
        <v>3</v>
      </c>
    </row>
    <row r="1375" spans="1:16" ht="14.1" customHeight="1">
      <c r="A1375" s="2">
        <v>670</v>
      </c>
      <c r="B1375" s="2" t="str">
        <f>VLOOKUP(A1375,Sheet2!$A$1:$B$114,2)</f>
        <v>Onslow Co</v>
      </c>
      <c r="C1375" s="2">
        <v>5</v>
      </c>
      <c r="D1375" s="2" t="str">
        <f>VLOOKUP(C1375,Sheet1!$A$1:$B$18,2)</f>
        <v>Elementry Teachers</v>
      </c>
      <c r="E1375" s="15">
        <v>741</v>
      </c>
      <c r="F1375" s="17">
        <v>613</v>
      </c>
      <c r="G1375" s="25">
        <f t="shared" si="85"/>
        <v>128</v>
      </c>
      <c r="H1375" s="15">
        <v>34</v>
      </c>
      <c r="I1375" s="17">
        <v>95</v>
      </c>
      <c r="J1375" s="25">
        <f t="shared" si="87"/>
        <v>-61</v>
      </c>
      <c r="K1375" s="15">
        <v>6</v>
      </c>
      <c r="L1375" s="17">
        <v>7</v>
      </c>
      <c r="M1375" s="25">
        <f t="shared" si="86"/>
        <v>-1</v>
      </c>
      <c r="N1375" s="15">
        <v>781</v>
      </c>
      <c r="O1375" s="17">
        <v>715</v>
      </c>
      <c r="P1375" s="44">
        <f t="shared" si="88"/>
        <v>66</v>
      </c>
    </row>
    <row r="1376" spans="1:16" ht="14.1" customHeight="1">
      <c r="A1376" s="2">
        <v>670</v>
      </c>
      <c r="B1376" s="2" t="str">
        <f>VLOOKUP(A1376,Sheet2!$A$1:$B$114,2)</f>
        <v>Onslow Co</v>
      </c>
      <c r="C1376" s="2">
        <v>6</v>
      </c>
      <c r="D1376" s="2" t="str">
        <f>VLOOKUP(C1376,Sheet1!$A$1:$B$18,2)</f>
        <v>Secondary Teachers</v>
      </c>
      <c r="E1376" s="15">
        <v>185</v>
      </c>
      <c r="F1376" s="17">
        <v>186</v>
      </c>
      <c r="G1376" s="25">
        <f t="shared" si="85"/>
        <v>-1</v>
      </c>
      <c r="H1376" s="15">
        <v>3</v>
      </c>
      <c r="I1376" s="17">
        <v>11</v>
      </c>
      <c r="J1376" s="25">
        <f t="shared" si="87"/>
        <v>-8</v>
      </c>
      <c r="K1376" s="15">
        <v>9</v>
      </c>
      <c r="L1376" s="17">
        <v>4</v>
      </c>
      <c r="M1376" s="25">
        <f t="shared" si="86"/>
        <v>5</v>
      </c>
      <c r="N1376" s="15">
        <v>197</v>
      </c>
      <c r="O1376" s="17">
        <v>201</v>
      </c>
      <c r="P1376" s="44">
        <f t="shared" si="88"/>
        <v>-4</v>
      </c>
    </row>
    <row r="1377" spans="1:16" ht="14.1" customHeight="1">
      <c r="A1377" s="2">
        <v>670</v>
      </c>
      <c r="B1377" s="2" t="str">
        <f>VLOOKUP(A1377,Sheet2!$A$1:$B$114,2)</f>
        <v>Onslow Co</v>
      </c>
      <c r="C1377" s="2">
        <v>7</v>
      </c>
      <c r="D1377" s="2" t="str">
        <f>VLOOKUP(C1377,Sheet1!$A$1:$B$18,2)</f>
        <v>Other Teachers</v>
      </c>
      <c r="E1377" s="15">
        <v>429</v>
      </c>
      <c r="F1377" s="17">
        <v>414</v>
      </c>
      <c r="G1377" s="25">
        <f t="shared" si="85"/>
        <v>15</v>
      </c>
      <c r="H1377" s="15">
        <v>14</v>
      </c>
      <c r="I1377" s="17">
        <v>41</v>
      </c>
      <c r="J1377" s="25">
        <f t="shared" si="87"/>
        <v>-27</v>
      </c>
      <c r="K1377" s="15">
        <v>15</v>
      </c>
      <c r="L1377" s="17">
        <v>26</v>
      </c>
      <c r="M1377" s="25">
        <f t="shared" si="86"/>
        <v>-11</v>
      </c>
      <c r="N1377" s="15">
        <v>458</v>
      </c>
      <c r="O1377" s="17">
        <v>481</v>
      </c>
      <c r="P1377" s="44">
        <f t="shared" si="88"/>
        <v>-23</v>
      </c>
    </row>
    <row r="1378" spans="1:16" ht="14.1" customHeight="1">
      <c r="A1378" s="2">
        <v>670</v>
      </c>
      <c r="B1378" s="2" t="str">
        <f>VLOOKUP(A1378,Sheet2!$A$1:$B$114,2)</f>
        <v>Onslow Co</v>
      </c>
      <c r="C1378" s="2">
        <v>8</v>
      </c>
      <c r="D1378" s="2" t="str">
        <f>VLOOKUP(C1378,Sheet1!$A$1:$B$18,2)</f>
        <v>Guidence Personnel</v>
      </c>
      <c r="E1378" s="15">
        <v>46</v>
      </c>
      <c r="F1378" s="17">
        <v>42</v>
      </c>
      <c r="G1378" s="25">
        <f t="shared" si="85"/>
        <v>4</v>
      </c>
      <c r="H1378" s="15">
        <v>0</v>
      </c>
      <c r="I1378" s="17">
        <v>6</v>
      </c>
      <c r="J1378" s="25">
        <f t="shared" si="87"/>
        <v>-6</v>
      </c>
      <c r="K1378" s="15">
        <v>2</v>
      </c>
      <c r="L1378" s="17">
        <v>2</v>
      </c>
      <c r="M1378" s="25">
        <f t="shared" si="86"/>
        <v>0</v>
      </c>
      <c r="N1378" s="15">
        <v>48</v>
      </c>
      <c r="O1378" s="17">
        <v>50</v>
      </c>
      <c r="P1378" s="44">
        <f t="shared" si="88"/>
        <v>-2</v>
      </c>
    </row>
    <row r="1379" spans="1:16" ht="14.1" customHeight="1">
      <c r="A1379" s="2">
        <v>670</v>
      </c>
      <c r="B1379" s="2" t="str">
        <f>VLOOKUP(A1379,Sheet2!$A$1:$B$114,2)</f>
        <v>Onslow Co</v>
      </c>
      <c r="C1379" s="2">
        <v>9</v>
      </c>
      <c r="D1379" s="2" t="str">
        <f>VLOOKUP(C1379,Sheet1!$A$1:$B$18,2)</f>
        <v>Psychology Personnel</v>
      </c>
      <c r="E1379" s="15">
        <v>10</v>
      </c>
      <c r="F1379" s="17">
        <v>3</v>
      </c>
      <c r="G1379" s="25">
        <f t="shared" si="85"/>
        <v>7</v>
      </c>
      <c r="H1379" s="15">
        <v>5</v>
      </c>
      <c r="I1379" s="17">
        <v>7</v>
      </c>
      <c r="J1379" s="25">
        <f t="shared" si="87"/>
        <v>-2</v>
      </c>
      <c r="K1379" s="15">
        <v>1</v>
      </c>
      <c r="L1379" s="17">
        <v>1</v>
      </c>
      <c r="M1379" s="25">
        <f t="shared" si="86"/>
        <v>0</v>
      </c>
      <c r="N1379" s="15">
        <v>16</v>
      </c>
      <c r="O1379" s="17">
        <v>11</v>
      </c>
      <c r="P1379" s="44">
        <f t="shared" si="88"/>
        <v>5</v>
      </c>
    </row>
    <row r="1380" spans="1:16" ht="14.1" customHeight="1">
      <c r="A1380" s="2">
        <v>670</v>
      </c>
      <c r="B1380" s="2" t="str">
        <f>VLOOKUP(A1380,Sheet2!$A$1:$B$114,2)</f>
        <v>Onslow Co</v>
      </c>
      <c r="C1380" s="2">
        <v>10</v>
      </c>
      <c r="D1380" s="2" t="str">
        <f>VLOOKUP(C1380,Sheet1!$A$1:$B$18,2)</f>
        <v>Media Cordinators and Audio Visual</v>
      </c>
      <c r="E1380" s="15">
        <v>35</v>
      </c>
      <c r="F1380" s="17">
        <v>41</v>
      </c>
      <c r="G1380" s="25">
        <f t="shared" si="85"/>
        <v>-6</v>
      </c>
      <c r="H1380" s="15">
        <v>0</v>
      </c>
      <c r="I1380" s="17">
        <v>0</v>
      </c>
      <c r="J1380" s="25">
        <f t="shared" si="87"/>
        <v>0</v>
      </c>
      <c r="K1380" s="15">
        <v>0</v>
      </c>
      <c r="L1380" s="17">
        <v>0</v>
      </c>
      <c r="M1380" s="25">
        <f t="shared" si="86"/>
        <v>0</v>
      </c>
      <c r="N1380" s="15">
        <v>35</v>
      </c>
      <c r="O1380" s="17">
        <v>41</v>
      </c>
      <c r="P1380" s="44">
        <f t="shared" si="88"/>
        <v>-6</v>
      </c>
    </row>
    <row r="1381" spans="1:16" ht="14.1" customHeight="1">
      <c r="A1381" s="2">
        <v>670</v>
      </c>
      <c r="B1381" s="2" t="str">
        <f>VLOOKUP(A1381,Sheet2!$A$1:$B$114,2)</f>
        <v>Onslow Co</v>
      </c>
      <c r="C1381" s="2">
        <v>11</v>
      </c>
      <c r="D1381" s="2" t="str">
        <f>VLOOKUP(C1381,Sheet1!$A$1:$B$18,2)</f>
        <v>Consultants and Supervisors of Instructions</v>
      </c>
      <c r="E1381" s="15">
        <v>8</v>
      </c>
      <c r="F1381" s="17">
        <v>8</v>
      </c>
      <c r="G1381" s="25">
        <f t="shared" si="85"/>
        <v>0</v>
      </c>
      <c r="H1381" s="15">
        <v>3</v>
      </c>
      <c r="I1381" s="17">
        <v>7</v>
      </c>
      <c r="J1381" s="25">
        <f t="shared" si="87"/>
        <v>-4</v>
      </c>
      <c r="K1381" s="15">
        <v>11</v>
      </c>
      <c r="L1381" s="17">
        <v>15</v>
      </c>
      <c r="M1381" s="25">
        <f t="shared" si="86"/>
        <v>-4</v>
      </c>
      <c r="N1381" s="15">
        <v>22</v>
      </c>
      <c r="O1381" s="17">
        <v>30</v>
      </c>
      <c r="P1381" s="44">
        <f t="shared" si="88"/>
        <v>-8</v>
      </c>
    </row>
    <row r="1382" spans="1:16" ht="14.1" customHeight="1">
      <c r="A1382" s="2">
        <v>670</v>
      </c>
      <c r="B1382" s="2" t="str">
        <f>VLOOKUP(A1382,Sheet2!$A$1:$B$114,2)</f>
        <v>Onslow Co</v>
      </c>
      <c r="C1382" s="2">
        <v>12</v>
      </c>
      <c r="D1382" s="2" t="str">
        <f>VLOOKUP(C1382,Sheet1!$A$1:$B$18,2)</f>
        <v>Other Professional Staff</v>
      </c>
      <c r="E1382" s="15">
        <v>54</v>
      </c>
      <c r="F1382" s="17">
        <v>44</v>
      </c>
      <c r="G1382" s="25">
        <f t="shared" si="85"/>
        <v>10</v>
      </c>
      <c r="H1382" s="15">
        <v>16</v>
      </c>
      <c r="I1382" s="17">
        <v>20</v>
      </c>
      <c r="J1382" s="25">
        <f t="shared" si="87"/>
        <v>-4</v>
      </c>
      <c r="K1382" s="15">
        <v>38</v>
      </c>
      <c r="L1382" s="17">
        <v>30</v>
      </c>
      <c r="M1382" s="25">
        <f t="shared" si="86"/>
        <v>8</v>
      </c>
      <c r="N1382" s="15">
        <v>108</v>
      </c>
      <c r="O1382" s="17">
        <v>94</v>
      </c>
      <c r="P1382" s="44">
        <f t="shared" si="88"/>
        <v>14</v>
      </c>
    </row>
    <row r="1383" spans="1:16" ht="14.1" customHeight="1">
      <c r="A1383" s="2">
        <v>670</v>
      </c>
      <c r="B1383" s="2" t="str">
        <f>VLOOKUP(A1383,Sheet2!$A$1:$B$114,2)</f>
        <v>Onslow Co</v>
      </c>
      <c r="C1383" s="2">
        <v>13</v>
      </c>
      <c r="D1383" s="2" t="str">
        <f>VLOOKUP(C1383,Sheet1!$A$1:$B$18,2)</f>
        <v>Teacher Assistants</v>
      </c>
      <c r="E1383" s="15">
        <v>199</v>
      </c>
      <c r="F1383" s="17">
        <v>257</v>
      </c>
      <c r="G1383" s="25">
        <f t="shared" si="85"/>
        <v>-58</v>
      </c>
      <c r="H1383" s="15">
        <v>120</v>
      </c>
      <c r="I1383" s="17">
        <v>140</v>
      </c>
      <c r="J1383" s="25">
        <f t="shared" si="87"/>
        <v>-20</v>
      </c>
      <c r="K1383" s="15">
        <v>38</v>
      </c>
      <c r="L1383" s="17">
        <v>33</v>
      </c>
      <c r="M1383" s="25">
        <f t="shared" si="86"/>
        <v>5</v>
      </c>
      <c r="N1383" s="15">
        <v>357</v>
      </c>
      <c r="O1383" s="17">
        <v>430</v>
      </c>
      <c r="P1383" s="44">
        <f t="shared" si="88"/>
        <v>-73</v>
      </c>
    </row>
    <row r="1384" spans="1:16" ht="14.1" customHeight="1">
      <c r="A1384" s="2">
        <v>670</v>
      </c>
      <c r="B1384" s="2" t="str">
        <f>VLOOKUP(A1384,Sheet2!$A$1:$B$114,2)</f>
        <v>Onslow Co</v>
      </c>
      <c r="C1384" s="2">
        <v>14</v>
      </c>
      <c r="D1384" s="2" t="str">
        <f>VLOOKUP(C1384,Sheet1!$A$1:$B$18,2)</f>
        <v>Technicians</v>
      </c>
      <c r="E1384" s="15">
        <v>0</v>
      </c>
      <c r="F1384" s="17">
        <v>25</v>
      </c>
      <c r="G1384" s="25">
        <f t="shared" si="85"/>
        <v>-25</v>
      </c>
      <c r="H1384" s="15">
        <v>1</v>
      </c>
      <c r="I1384" s="17">
        <v>1</v>
      </c>
      <c r="J1384" s="25">
        <f t="shared" si="87"/>
        <v>0</v>
      </c>
      <c r="K1384" s="15">
        <v>28</v>
      </c>
      <c r="L1384" s="17">
        <v>2</v>
      </c>
      <c r="M1384" s="25">
        <f t="shared" si="86"/>
        <v>26</v>
      </c>
      <c r="N1384" s="15">
        <v>29</v>
      </c>
      <c r="O1384" s="17">
        <v>28</v>
      </c>
      <c r="P1384" s="44">
        <f t="shared" si="88"/>
        <v>1</v>
      </c>
    </row>
    <row r="1385" spans="1:16" ht="14.1" customHeight="1">
      <c r="A1385" s="2">
        <v>670</v>
      </c>
      <c r="B1385" s="2" t="str">
        <f>VLOOKUP(A1385,Sheet2!$A$1:$B$114,2)</f>
        <v>Onslow Co</v>
      </c>
      <c r="C1385" s="2">
        <v>15</v>
      </c>
      <c r="D1385" s="2" t="str">
        <f>VLOOKUP(C1385,Sheet1!$A$1:$B$18,2)</f>
        <v>Clerks/Secretaries</v>
      </c>
      <c r="E1385" s="15">
        <v>15</v>
      </c>
      <c r="F1385" s="17">
        <v>58</v>
      </c>
      <c r="G1385" s="25">
        <f t="shared" si="85"/>
        <v>-43</v>
      </c>
      <c r="H1385" s="15">
        <v>7</v>
      </c>
      <c r="I1385" s="17">
        <v>10</v>
      </c>
      <c r="J1385" s="25">
        <f t="shared" si="87"/>
        <v>-3</v>
      </c>
      <c r="K1385" s="15">
        <v>160</v>
      </c>
      <c r="L1385" s="17">
        <v>123</v>
      </c>
      <c r="M1385" s="25">
        <f t="shared" si="86"/>
        <v>37</v>
      </c>
      <c r="N1385" s="15">
        <v>182</v>
      </c>
      <c r="O1385" s="17">
        <v>191</v>
      </c>
      <c r="P1385" s="44">
        <f t="shared" si="88"/>
        <v>-9</v>
      </c>
    </row>
    <row r="1386" spans="1:16" ht="14.1" customHeight="1">
      <c r="A1386" s="2">
        <v>670</v>
      </c>
      <c r="B1386" s="2" t="str">
        <f>VLOOKUP(A1386,Sheet2!$A$1:$B$114,2)</f>
        <v>Onslow Co</v>
      </c>
      <c r="C1386" s="2">
        <v>16</v>
      </c>
      <c r="D1386" s="2" t="str">
        <f>VLOOKUP(C1386,Sheet1!$A$1:$B$18,2)</f>
        <v>Service Workers</v>
      </c>
      <c r="E1386" s="15">
        <v>222</v>
      </c>
      <c r="F1386" s="17">
        <v>204</v>
      </c>
      <c r="G1386" s="25">
        <f t="shared" si="85"/>
        <v>18</v>
      </c>
      <c r="H1386" s="15">
        <v>21</v>
      </c>
      <c r="I1386" s="17">
        <v>19</v>
      </c>
      <c r="J1386" s="25">
        <f t="shared" si="87"/>
        <v>2</v>
      </c>
      <c r="K1386" s="15">
        <v>123</v>
      </c>
      <c r="L1386" s="17">
        <v>116</v>
      </c>
      <c r="M1386" s="25">
        <f t="shared" si="86"/>
        <v>7</v>
      </c>
      <c r="N1386" s="15">
        <v>366</v>
      </c>
      <c r="O1386" s="17">
        <v>339</v>
      </c>
      <c r="P1386" s="44">
        <f t="shared" si="88"/>
        <v>27</v>
      </c>
    </row>
    <row r="1387" spans="1:16" ht="14.1" customHeight="1">
      <c r="A1387" s="2">
        <v>670</v>
      </c>
      <c r="B1387" s="2" t="str">
        <f>VLOOKUP(A1387,Sheet2!$A$1:$B$114,2)</f>
        <v>Onslow Co</v>
      </c>
      <c r="C1387" s="2">
        <v>17</v>
      </c>
      <c r="D1387" s="2" t="str">
        <f>VLOOKUP(C1387,Sheet1!$A$1:$B$18,2)</f>
        <v>Skilled Crafts</v>
      </c>
      <c r="E1387" s="15">
        <v>17</v>
      </c>
      <c r="F1387" s="17">
        <v>20</v>
      </c>
      <c r="G1387" s="25">
        <f t="shared" si="85"/>
        <v>-3</v>
      </c>
      <c r="H1387" s="15">
        <v>0</v>
      </c>
      <c r="I1387" s="17">
        <v>0</v>
      </c>
      <c r="J1387" s="25">
        <f t="shared" si="87"/>
        <v>0</v>
      </c>
      <c r="K1387" s="15">
        <v>42</v>
      </c>
      <c r="L1387" s="17">
        <v>44</v>
      </c>
      <c r="M1387" s="25">
        <f t="shared" si="86"/>
        <v>-2</v>
      </c>
      <c r="N1387" s="15">
        <v>59</v>
      </c>
      <c r="O1387" s="17">
        <v>64</v>
      </c>
      <c r="P1387" s="44">
        <f t="shared" si="88"/>
        <v>-5</v>
      </c>
    </row>
    <row r="1388" spans="1:16" ht="14.1" customHeight="1">
      <c r="A1388" s="2">
        <v>670</v>
      </c>
      <c r="B1388" s="2" t="str">
        <f>VLOOKUP(A1388,Sheet2!$A$1:$B$114,2)</f>
        <v>Onslow Co</v>
      </c>
      <c r="C1388" s="2">
        <v>18</v>
      </c>
      <c r="D1388" s="2" t="str">
        <f>VLOOKUP(C1388,Sheet1!$A$1:$B$18,2)</f>
        <v>Laborers Unskilled</v>
      </c>
      <c r="E1388" s="15">
        <v>0</v>
      </c>
      <c r="F1388" s="17">
        <v>0</v>
      </c>
      <c r="G1388" s="25">
        <f t="shared" si="85"/>
        <v>0</v>
      </c>
      <c r="H1388" s="15">
        <v>0</v>
      </c>
      <c r="I1388" s="17">
        <v>0</v>
      </c>
      <c r="J1388" s="25">
        <f t="shared" si="87"/>
        <v>0</v>
      </c>
      <c r="K1388" s="15">
        <v>0</v>
      </c>
      <c r="L1388" s="17">
        <v>0</v>
      </c>
      <c r="M1388" s="25">
        <f t="shared" si="86"/>
        <v>0</v>
      </c>
      <c r="N1388" s="15">
        <v>0</v>
      </c>
      <c r="O1388" s="17">
        <v>0</v>
      </c>
      <c r="P1388" s="44">
        <f t="shared" si="88"/>
        <v>0</v>
      </c>
    </row>
    <row r="1389" spans="1:16" ht="14.1" customHeight="1">
      <c r="A1389" s="2">
        <v>680</v>
      </c>
      <c r="B1389" s="2" t="str">
        <f>VLOOKUP(A1389,Sheet2!$A$1:$B$114,2)</f>
        <v>Orange Co</v>
      </c>
      <c r="C1389" s="2">
        <v>1</v>
      </c>
      <c r="D1389" s="2" t="str">
        <f>VLOOKUP(C1389,Sheet1!$A$1:$B$18,2)</f>
        <v>Officials, Administrators, Managers</v>
      </c>
      <c r="E1389" s="15">
        <v>9</v>
      </c>
      <c r="F1389" s="17">
        <v>12</v>
      </c>
      <c r="G1389" s="25">
        <f t="shared" si="85"/>
        <v>-3</v>
      </c>
      <c r="H1389" s="15">
        <v>1</v>
      </c>
      <c r="I1389" s="17">
        <v>0</v>
      </c>
      <c r="J1389" s="25">
        <f t="shared" si="87"/>
        <v>1</v>
      </c>
      <c r="K1389" s="15">
        <v>9</v>
      </c>
      <c r="L1389" s="17">
        <v>7</v>
      </c>
      <c r="M1389" s="25">
        <f t="shared" si="86"/>
        <v>2</v>
      </c>
      <c r="N1389" s="15">
        <v>19</v>
      </c>
      <c r="O1389" s="17">
        <v>19</v>
      </c>
      <c r="P1389" s="44">
        <f t="shared" si="88"/>
        <v>0</v>
      </c>
    </row>
    <row r="1390" spans="1:16" ht="14.1" customHeight="1">
      <c r="A1390" s="2">
        <v>680</v>
      </c>
      <c r="B1390" s="2" t="str">
        <f>VLOOKUP(A1390,Sheet2!$A$1:$B$114,2)</f>
        <v>Orange Co</v>
      </c>
      <c r="C1390" s="2">
        <v>2</v>
      </c>
      <c r="D1390" s="2" t="str">
        <f>VLOOKUP(C1390,Sheet1!$A$1:$B$18,2)</f>
        <v>Principals</v>
      </c>
      <c r="E1390" s="15">
        <v>13</v>
      </c>
      <c r="F1390" s="17">
        <v>3</v>
      </c>
      <c r="G1390" s="25">
        <f t="shared" si="85"/>
        <v>10</v>
      </c>
      <c r="H1390" s="15">
        <v>0</v>
      </c>
      <c r="I1390" s="17">
        <v>0</v>
      </c>
      <c r="J1390" s="25">
        <f t="shared" si="87"/>
        <v>0</v>
      </c>
      <c r="K1390" s="15">
        <v>0</v>
      </c>
      <c r="L1390" s="17">
        <v>10</v>
      </c>
      <c r="M1390" s="25">
        <f t="shared" si="86"/>
        <v>-10</v>
      </c>
      <c r="N1390" s="15">
        <v>13</v>
      </c>
      <c r="O1390" s="17">
        <v>13</v>
      </c>
      <c r="P1390" s="44">
        <f t="shared" si="88"/>
        <v>0</v>
      </c>
    </row>
    <row r="1391" spans="1:16" ht="14.1" customHeight="1">
      <c r="A1391" s="2">
        <v>680</v>
      </c>
      <c r="B1391" s="2" t="str">
        <f>VLOOKUP(A1391,Sheet2!$A$1:$B$114,2)</f>
        <v>Orange Co</v>
      </c>
      <c r="C1391" s="2">
        <v>3</v>
      </c>
      <c r="D1391" s="2" t="str">
        <f>VLOOKUP(C1391,Sheet1!$A$1:$B$18,2)</f>
        <v>Assistant Principals, Teaching</v>
      </c>
      <c r="E1391" s="15">
        <v>0</v>
      </c>
      <c r="F1391" s="17">
        <v>0</v>
      </c>
      <c r="G1391" s="25">
        <f t="shared" si="85"/>
        <v>0</v>
      </c>
      <c r="H1391" s="15">
        <v>0</v>
      </c>
      <c r="I1391" s="17">
        <v>0</v>
      </c>
      <c r="J1391" s="25">
        <f t="shared" si="87"/>
        <v>0</v>
      </c>
      <c r="K1391" s="15">
        <v>0</v>
      </c>
      <c r="L1391" s="17">
        <v>0</v>
      </c>
      <c r="M1391" s="25">
        <f t="shared" si="86"/>
        <v>0</v>
      </c>
      <c r="N1391" s="15">
        <v>0</v>
      </c>
      <c r="O1391" s="17">
        <v>0</v>
      </c>
      <c r="P1391" s="44">
        <f t="shared" si="88"/>
        <v>0</v>
      </c>
    </row>
    <row r="1392" spans="1:16" ht="14.1" customHeight="1">
      <c r="A1392" s="2">
        <v>680</v>
      </c>
      <c r="B1392" s="2" t="str">
        <f>VLOOKUP(A1392,Sheet2!$A$1:$B$114,2)</f>
        <v>Orange Co</v>
      </c>
      <c r="C1392" s="2">
        <v>4</v>
      </c>
      <c r="D1392" s="2" t="str">
        <f>VLOOKUP(C1392,Sheet1!$A$1:$B$18,2)</f>
        <v>Assistant Principals, Non-Teaching</v>
      </c>
      <c r="E1392" s="15">
        <v>10</v>
      </c>
      <c r="F1392" s="17">
        <v>5</v>
      </c>
      <c r="G1392" s="25">
        <f t="shared" si="85"/>
        <v>5</v>
      </c>
      <c r="H1392" s="15">
        <v>0</v>
      </c>
      <c r="I1392" s="17">
        <v>0</v>
      </c>
      <c r="J1392" s="25">
        <f t="shared" si="87"/>
        <v>0</v>
      </c>
      <c r="K1392" s="15">
        <v>5</v>
      </c>
      <c r="L1392" s="17">
        <v>11</v>
      </c>
      <c r="M1392" s="25">
        <f t="shared" si="86"/>
        <v>-6</v>
      </c>
      <c r="N1392" s="15">
        <v>15</v>
      </c>
      <c r="O1392" s="17">
        <v>16</v>
      </c>
      <c r="P1392" s="44">
        <f t="shared" si="88"/>
        <v>-1</v>
      </c>
    </row>
    <row r="1393" spans="1:16" ht="14.1" customHeight="1">
      <c r="A1393" s="2">
        <v>680</v>
      </c>
      <c r="B1393" s="2" t="str">
        <f>VLOOKUP(A1393,Sheet2!$A$1:$B$114,2)</f>
        <v>Orange Co</v>
      </c>
      <c r="C1393" s="2">
        <v>5</v>
      </c>
      <c r="D1393" s="2" t="str">
        <f>VLOOKUP(C1393,Sheet1!$A$1:$B$18,2)</f>
        <v>Elementry Teachers</v>
      </c>
      <c r="E1393" s="15">
        <v>182</v>
      </c>
      <c r="F1393" s="17">
        <v>171</v>
      </c>
      <c r="G1393" s="25">
        <f t="shared" si="85"/>
        <v>11</v>
      </c>
      <c r="H1393" s="15">
        <v>33</v>
      </c>
      <c r="I1393" s="17">
        <v>36</v>
      </c>
      <c r="J1393" s="25">
        <f t="shared" si="87"/>
        <v>-3</v>
      </c>
      <c r="K1393" s="15">
        <v>44</v>
      </c>
      <c r="L1393" s="17">
        <v>50</v>
      </c>
      <c r="M1393" s="25">
        <f t="shared" si="86"/>
        <v>-6</v>
      </c>
      <c r="N1393" s="15">
        <v>259</v>
      </c>
      <c r="O1393" s="17">
        <v>257</v>
      </c>
      <c r="P1393" s="44">
        <f t="shared" si="88"/>
        <v>2</v>
      </c>
    </row>
    <row r="1394" spans="1:16" ht="14.1" customHeight="1">
      <c r="A1394" s="2">
        <v>680</v>
      </c>
      <c r="B1394" s="2" t="str">
        <f>VLOOKUP(A1394,Sheet2!$A$1:$B$114,2)</f>
        <v>Orange Co</v>
      </c>
      <c r="C1394" s="2">
        <v>6</v>
      </c>
      <c r="D1394" s="2" t="str">
        <f>VLOOKUP(C1394,Sheet1!$A$1:$B$18,2)</f>
        <v>Secondary Teachers</v>
      </c>
      <c r="E1394" s="15">
        <v>98</v>
      </c>
      <c r="F1394" s="17">
        <v>79</v>
      </c>
      <c r="G1394" s="25">
        <f t="shared" si="85"/>
        <v>19</v>
      </c>
      <c r="H1394" s="15">
        <v>4</v>
      </c>
      <c r="I1394" s="17">
        <v>13</v>
      </c>
      <c r="J1394" s="25">
        <f t="shared" si="87"/>
        <v>-9</v>
      </c>
      <c r="K1394" s="15">
        <v>4</v>
      </c>
      <c r="L1394" s="17">
        <v>11</v>
      </c>
      <c r="M1394" s="25">
        <f t="shared" si="86"/>
        <v>-7</v>
      </c>
      <c r="N1394" s="15">
        <v>106</v>
      </c>
      <c r="O1394" s="17">
        <v>103</v>
      </c>
      <c r="P1394" s="44">
        <f t="shared" si="88"/>
        <v>3</v>
      </c>
    </row>
    <row r="1395" spans="1:16" ht="14.1" customHeight="1">
      <c r="A1395" s="2">
        <v>680</v>
      </c>
      <c r="B1395" s="2" t="str">
        <f>VLOOKUP(A1395,Sheet2!$A$1:$B$114,2)</f>
        <v>Orange Co</v>
      </c>
      <c r="C1395" s="2">
        <v>7</v>
      </c>
      <c r="D1395" s="2" t="str">
        <f>VLOOKUP(C1395,Sheet1!$A$1:$B$18,2)</f>
        <v>Other Teachers</v>
      </c>
      <c r="E1395" s="15">
        <v>128</v>
      </c>
      <c r="F1395" s="17">
        <v>123</v>
      </c>
      <c r="G1395" s="25">
        <f t="shared" si="85"/>
        <v>5</v>
      </c>
      <c r="H1395" s="15">
        <v>26</v>
      </c>
      <c r="I1395" s="17">
        <v>32</v>
      </c>
      <c r="J1395" s="25">
        <f t="shared" si="87"/>
        <v>-6</v>
      </c>
      <c r="K1395" s="15">
        <v>8</v>
      </c>
      <c r="L1395" s="17">
        <v>9</v>
      </c>
      <c r="M1395" s="25">
        <f t="shared" si="86"/>
        <v>-1</v>
      </c>
      <c r="N1395" s="15">
        <v>162</v>
      </c>
      <c r="O1395" s="17">
        <v>164</v>
      </c>
      <c r="P1395" s="44">
        <f t="shared" si="88"/>
        <v>-2</v>
      </c>
    </row>
    <row r="1396" spans="1:16" ht="17.100000000000001" customHeight="1">
      <c r="A1396" s="2">
        <v>680</v>
      </c>
      <c r="B1396" s="2" t="str">
        <f>VLOOKUP(A1396,Sheet2!$A$1:$B$114,2)</f>
        <v>Orange Co</v>
      </c>
      <c r="C1396" s="2">
        <v>8</v>
      </c>
      <c r="D1396" s="2" t="str">
        <f>VLOOKUP(C1396,Sheet1!$A$1:$B$18,2)</f>
        <v>Guidence Personnel</v>
      </c>
      <c r="E1396" s="15">
        <v>18</v>
      </c>
      <c r="F1396" s="17">
        <v>17</v>
      </c>
      <c r="G1396" s="25">
        <f t="shared" si="85"/>
        <v>1</v>
      </c>
      <c r="H1396" s="15">
        <v>0</v>
      </c>
      <c r="I1396" s="17">
        <v>0</v>
      </c>
      <c r="J1396" s="25">
        <f t="shared" si="87"/>
        <v>0</v>
      </c>
      <c r="K1396" s="15">
        <v>7</v>
      </c>
      <c r="L1396" s="17">
        <v>7</v>
      </c>
      <c r="M1396" s="25">
        <f t="shared" si="86"/>
        <v>0</v>
      </c>
      <c r="N1396" s="15">
        <v>25</v>
      </c>
      <c r="O1396" s="17">
        <v>24</v>
      </c>
      <c r="P1396" s="44">
        <f t="shared" si="88"/>
        <v>1</v>
      </c>
    </row>
    <row r="1397" spans="1:16" ht="17.100000000000001" customHeight="1">
      <c r="A1397" s="2">
        <v>680</v>
      </c>
      <c r="B1397" s="2" t="str">
        <f>VLOOKUP(A1397,Sheet2!$A$1:$B$114,2)</f>
        <v>Orange Co</v>
      </c>
      <c r="C1397" s="2">
        <v>9</v>
      </c>
      <c r="D1397" s="2" t="str">
        <f>VLOOKUP(C1397,Sheet1!$A$1:$B$18,2)</f>
        <v>Psychology Personnel</v>
      </c>
      <c r="E1397" s="15">
        <v>5</v>
      </c>
      <c r="F1397" s="17">
        <v>5</v>
      </c>
      <c r="G1397" s="25">
        <f t="shared" si="85"/>
        <v>0</v>
      </c>
      <c r="H1397" s="15">
        <v>0</v>
      </c>
      <c r="I1397" s="17">
        <v>0</v>
      </c>
      <c r="J1397" s="25">
        <f t="shared" si="87"/>
        <v>0</v>
      </c>
      <c r="K1397" s="15">
        <v>0</v>
      </c>
      <c r="L1397" s="17">
        <v>0</v>
      </c>
      <c r="M1397" s="25">
        <f t="shared" si="86"/>
        <v>0</v>
      </c>
      <c r="N1397" s="15">
        <v>5</v>
      </c>
      <c r="O1397" s="17">
        <v>5</v>
      </c>
      <c r="P1397" s="44">
        <f t="shared" si="88"/>
        <v>0</v>
      </c>
    </row>
    <row r="1398" spans="1:16" ht="14.1" customHeight="1">
      <c r="A1398" s="2">
        <v>680</v>
      </c>
      <c r="B1398" s="2" t="str">
        <f>VLOOKUP(A1398,Sheet2!$A$1:$B$114,2)</f>
        <v>Orange Co</v>
      </c>
      <c r="C1398" s="2">
        <v>10</v>
      </c>
      <c r="D1398" s="2" t="str">
        <f>VLOOKUP(C1398,Sheet1!$A$1:$B$18,2)</f>
        <v>Media Cordinators and Audio Visual</v>
      </c>
      <c r="E1398" s="15">
        <v>8</v>
      </c>
      <c r="F1398" s="17">
        <v>9</v>
      </c>
      <c r="G1398" s="25">
        <f t="shared" si="85"/>
        <v>-1</v>
      </c>
      <c r="H1398" s="15">
        <v>0</v>
      </c>
      <c r="I1398" s="17">
        <v>0</v>
      </c>
      <c r="J1398" s="25">
        <f t="shared" si="87"/>
        <v>0</v>
      </c>
      <c r="K1398" s="15">
        <v>4</v>
      </c>
      <c r="L1398" s="17">
        <v>3</v>
      </c>
      <c r="M1398" s="25">
        <f t="shared" si="86"/>
        <v>1</v>
      </c>
      <c r="N1398" s="15">
        <v>12</v>
      </c>
      <c r="O1398" s="17">
        <v>12</v>
      </c>
      <c r="P1398" s="44">
        <f t="shared" si="88"/>
        <v>0</v>
      </c>
    </row>
    <row r="1399" spans="1:16" ht="14.1" customHeight="1">
      <c r="A1399" s="2">
        <v>680</v>
      </c>
      <c r="B1399" s="2" t="str">
        <f>VLOOKUP(A1399,Sheet2!$A$1:$B$114,2)</f>
        <v>Orange Co</v>
      </c>
      <c r="C1399" s="2">
        <v>11</v>
      </c>
      <c r="D1399" s="2" t="str">
        <f>VLOOKUP(C1399,Sheet1!$A$1:$B$18,2)</f>
        <v>Consultants and Supervisors of Instructions</v>
      </c>
      <c r="E1399" s="15">
        <v>2</v>
      </c>
      <c r="F1399" s="17">
        <v>3</v>
      </c>
      <c r="G1399" s="25">
        <f t="shared" si="85"/>
        <v>-1</v>
      </c>
      <c r="H1399" s="15">
        <v>0</v>
      </c>
      <c r="I1399" s="17">
        <v>2</v>
      </c>
      <c r="J1399" s="25">
        <f t="shared" si="87"/>
        <v>-2</v>
      </c>
      <c r="K1399" s="15">
        <v>3</v>
      </c>
      <c r="L1399" s="17">
        <v>3</v>
      </c>
      <c r="M1399" s="25">
        <f t="shared" si="86"/>
        <v>0</v>
      </c>
      <c r="N1399" s="15">
        <v>5</v>
      </c>
      <c r="O1399" s="17">
        <v>8</v>
      </c>
      <c r="P1399" s="44">
        <f t="shared" si="88"/>
        <v>-3</v>
      </c>
    </row>
    <row r="1400" spans="1:16" ht="14.1" customHeight="1">
      <c r="A1400" s="2">
        <v>680</v>
      </c>
      <c r="B1400" s="2" t="str">
        <f>VLOOKUP(A1400,Sheet2!$A$1:$B$114,2)</f>
        <v>Orange Co</v>
      </c>
      <c r="C1400" s="2">
        <v>12</v>
      </c>
      <c r="D1400" s="2" t="str">
        <f>VLOOKUP(C1400,Sheet1!$A$1:$B$18,2)</f>
        <v>Other Professional Staff</v>
      </c>
      <c r="E1400" s="15">
        <v>21</v>
      </c>
      <c r="F1400" s="17">
        <v>24</v>
      </c>
      <c r="G1400" s="25">
        <f t="shared" si="85"/>
        <v>-3</v>
      </c>
      <c r="H1400" s="15">
        <v>3</v>
      </c>
      <c r="I1400" s="17">
        <v>2</v>
      </c>
      <c r="J1400" s="25">
        <f t="shared" si="87"/>
        <v>1</v>
      </c>
      <c r="K1400" s="15">
        <v>7</v>
      </c>
      <c r="L1400" s="17">
        <v>6</v>
      </c>
      <c r="M1400" s="25">
        <f t="shared" si="86"/>
        <v>1</v>
      </c>
      <c r="N1400" s="15">
        <v>31</v>
      </c>
      <c r="O1400" s="17">
        <v>32</v>
      </c>
      <c r="P1400" s="44">
        <f t="shared" si="88"/>
        <v>-1</v>
      </c>
    </row>
    <row r="1401" spans="1:16" ht="14.1" customHeight="1">
      <c r="A1401" s="2">
        <v>680</v>
      </c>
      <c r="B1401" s="2" t="str">
        <f>VLOOKUP(A1401,Sheet2!$A$1:$B$114,2)</f>
        <v>Orange Co</v>
      </c>
      <c r="C1401" s="2">
        <v>13</v>
      </c>
      <c r="D1401" s="2" t="str">
        <f>VLOOKUP(C1401,Sheet1!$A$1:$B$18,2)</f>
        <v>Teacher Assistants</v>
      </c>
      <c r="E1401" s="15">
        <v>88</v>
      </c>
      <c r="F1401" s="17">
        <v>89</v>
      </c>
      <c r="G1401" s="25">
        <f t="shared" si="85"/>
        <v>-1</v>
      </c>
      <c r="H1401" s="15">
        <v>15</v>
      </c>
      <c r="I1401" s="17">
        <v>18</v>
      </c>
      <c r="J1401" s="25">
        <f t="shared" si="87"/>
        <v>-3</v>
      </c>
      <c r="K1401" s="15">
        <v>15</v>
      </c>
      <c r="L1401" s="17">
        <v>19</v>
      </c>
      <c r="M1401" s="25">
        <f t="shared" si="86"/>
        <v>-4</v>
      </c>
      <c r="N1401" s="15">
        <v>118</v>
      </c>
      <c r="O1401" s="17">
        <v>126</v>
      </c>
      <c r="P1401" s="44">
        <f t="shared" si="88"/>
        <v>-8</v>
      </c>
    </row>
    <row r="1402" spans="1:16" ht="14.1" customHeight="1">
      <c r="A1402" s="2">
        <v>680</v>
      </c>
      <c r="B1402" s="2" t="str">
        <f>VLOOKUP(A1402,Sheet2!$A$1:$B$114,2)</f>
        <v>Orange Co</v>
      </c>
      <c r="C1402" s="2">
        <v>14</v>
      </c>
      <c r="D1402" s="2" t="str">
        <f>VLOOKUP(C1402,Sheet1!$A$1:$B$18,2)</f>
        <v>Technicians</v>
      </c>
      <c r="E1402" s="15">
        <v>1</v>
      </c>
      <c r="F1402" s="17">
        <v>1</v>
      </c>
      <c r="G1402" s="25">
        <f t="shared" si="85"/>
        <v>0</v>
      </c>
      <c r="H1402" s="15">
        <v>0</v>
      </c>
      <c r="I1402" s="17">
        <v>0</v>
      </c>
      <c r="J1402" s="25">
        <f t="shared" si="87"/>
        <v>0</v>
      </c>
      <c r="K1402" s="15">
        <v>5</v>
      </c>
      <c r="L1402" s="17">
        <v>4</v>
      </c>
      <c r="M1402" s="25">
        <f t="shared" si="86"/>
        <v>1</v>
      </c>
      <c r="N1402" s="15">
        <v>6</v>
      </c>
      <c r="O1402" s="17">
        <v>5</v>
      </c>
      <c r="P1402" s="44">
        <f t="shared" si="88"/>
        <v>1</v>
      </c>
    </row>
    <row r="1403" spans="1:16" ht="14.1" customHeight="1">
      <c r="A1403" s="2">
        <v>680</v>
      </c>
      <c r="B1403" s="2" t="str">
        <f>VLOOKUP(A1403,Sheet2!$A$1:$B$114,2)</f>
        <v>Orange Co</v>
      </c>
      <c r="C1403" s="2">
        <v>15</v>
      </c>
      <c r="D1403" s="2" t="str">
        <f>VLOOKUP(C1403,Sheet1!$A$1:$B$18,2)</f>
        <v>Clerks/Secretaries</v>
      </c>
      <c r="E1403" s="15">
        <v>38</v>
      </c>
      <c r="F1403" s="17">
        <v>56</v>
      </c>
      <c r="G1403" s="25">
        <f t="shared" si="85"/>
        <v>-18</v>
      </c>
      <c r="H1403" s="15">
        <v>2</v>
      </c>
      <c r="I1403" s="17">
        <v>1</v>
      </c>
      <c r="J1403" s="25">
        <f t="shared" si="87"/>
        <v>1</v>
      </c>
      <c r="K1403" s="15">
        <v>30</v>
      </c>
      <c r="L1403" s="17">
        <v>10</v>
      </c>
      <c r="M1403" s="25">
        <f t="shared" si="86"/>
        <v>20</v>
      </c>
      <c r="N1403" s="15">
        <v>70</v>
      </c>
      <c r="O1403" s="17">
        <v>67</v>
      </c>
      <c r="P1403" s="44">
        <f t="shared" si="88"/>
        <v>3</v>
      </c>
    </row>
    <row r="1404" spans="1:16" ht="14.1" customHeight="1">
      <c r="A1404" s="2">
        <v>680</v>
      </c>
      <c r="B1404" s="2" t="str">
        <f>VLOOKUP(A1404,Sheet2!$A$1:$B$114,2)</f>
        <v>Orange Co</v>
      </c>
      <c r="C1404" s="2">
        <v>16</v>
      </c>
      <c r="D1404" s="2" t="str">
        <f>VLOOKUP(C1404,Sheet1!$A$1:$B$18,2)</f>
        <v>Service Workers</v>
      </c>
      <c r="E1404" s="15">
        <v>15</v>
      </c>
      <c r="F1404" s="17">
        <v>51</v>
      </c>
      <c r="G1404" s="25">
        <f t="shared" si="85"/>
        <v>-36</v>
      </c>
      <c r="H1404" s="15">
        <v>0</v>
      </c>
      <c r="I1404" s="17">
        <v>0</v>
      </c>
      <c r="J1404" s="25">
        <f t="shared" si="87"/>
        <v>0</v>
      </c>
      <c r="K1404" s="15">
        <v>81</v>
      </c>
      <c r="L1404" s="17">
        <v>47</v>
      </c>
      <c r="M1404" s="25">
        <f t="shared" si="86"/>
        <v>34</v>
      </c>
      <c r="N1404" s="15">
        <v>96</v>
      </c>
      <c r="O1404" s="17">
        <v>98</v>
      </c>
      <c r="P1404" s="44">
        <f t="shared" si="88"/>
        <v>-2</v>
      </c>
    </row>
    <row r="1405" spans="1:16" ht="14.1" customHeight="1">
      <c r="A1405" s="2">
        <v>680</v>
      </c>
      <c r="B1405" s="2" t="str">
        <f>VLOOKUP(A1405,Sheet2!$A$1:$B$114,2)</f>
        <v>Orange Co</v>
      </c>
      <c r="C1405" s="2">
        <v>17</v>
      </c>
      <c r="D1405" s="2" t="str">
        <f>VLOOKUP(C1405,Sheet1!$A$1:$B$18,2)</f>
        <v>Skilled Crafts</v>
      </c>
      <c r="E1405" s="15">
        <v>9</v>
      </c>
      <c r="F1405" s="17">
        <v>9</v>
      </c>
      <c r="G1405" s="25">
        <f t="shared" si="85"/>
        <v>0</v>
      </c>
      <c r="H1405" s="15">
        <v>0</v>
      </c>
      <c r="I1405" s="17">
        <v>0</v>
      </c>
      <c r="J1405" s="25">
        <f t="shared" si="87"/>
        <v>0</v>
      </c>
      <c r="K1405" s="15">
        <v>11</v>
      </c>
      <c r="L1405" s="17">
        <v>10</v>
      </c>
      <c r="M1405" s="25">
        <f t="shared" si="86"/>
        <v>1</v>
      </c>
      <c r="N1405" s="15">
        <v>20</v>
      </c>
      <c r="O1405" s="17">
        <v>19</v>
      </c>
      <c r="P1405" s="44">
        <f t="shared" si="88"/>
        <v>1</v>
      </c>
    </row>
    <row r="1406" spans="1:16" ht="14.1" customHeight="1">
      <c r="A1406" s="2">
        <v>680</v>
      </c>
      <c r="B1406" s="2" t="str">
        <f>VLOOKUP(A1406,Sheet2!$A$1:$B$114,2)</f>
        <v>Orange Co</v>
      </c>
      <c r="C1406" s="2">
        <v>18</v>
      </c>
      <c r="D1406" s="2" t="str">
        <f>VLOOKUP(C1406,Sheet1!$A$1:$B$18,2)</f>
        <v>Laborers Unskilled</v>
      </c>
      <c r="E1406" s="15">
        <v>0</v>
      </c>
      <c r="F1406" s="17">
        <v>0</v>
      </c>
      <c r="G1406" s="25">
        <f t="shared" si="85"/>
        <v>0</v>
      </c>
      <c r="H1406" s="15">
        <v>0</v>
      </c>
      <c r="I1406" s="17">
        <v>0</v>
      </c>
      <c r="J1406" s="25">
        <f t="shared" si="87"/>
        <v>0</v>
      </c>
      <c r="K1406" s="15">
        <v>2</v>
      </c>
      <c r="L1406" s="17">
        <v>2</v>
      </c>
      <c r="M1406" s="25">
        <f t="shared" si="86"/>
        <v>0</v>
      </c>
      <c r="N1406" s="15">
        <v>2</v>
      </c>
      <c r="O1406" s="17">
        <v>2</v>
      </c>
      <c r="P1406" s="44">
        <f t="shared" si="88"/>
        <v>0</v>
      </c>
    </row>
    <row r="1407" spans="1:16" ht="14.1" customHeight="1">
      <c r="A1407" s="2">
        <v>681</v>
      </c>
      <c r="B1407" s="2" t="str">
        <f>VLOOKUP(A1407,Sheet2!$A$1:$B$114,2)</f>
        <v>Chappell Hill - Carrboro City</v>
      </c>
      <c r="C1407" s="2">
        <v>1</v>
      </c>
      <c r="D1407" s="2" t="str">
        <f>VLOOKUP(C1407,Sheet1!$A$1:$B$18,2)</f>
        <v>Officials, Administrators, Managers</v>
      </c>
      <c r="E1407" s="15">
        <v>24</v>
      </c>
      <c r="F1407" s="17">
        <v>5</v>
      </c>
      <c r="G1407" s="25">
        <f t="shared" ref="G1407:G1470" si="89">E1407-F1407</f>
        <v>19</v>
      </c>
      <c r="H1407" s="15">
        <v>6</v>
      </c>
      <c r="I1407" s="17">
        <v>0</v>
      </c>
      <c r="J1407" s="25">
        <f t="shared" si="87"/>
        <v>6</v>
      </c>
      <c r="K1407" s="15">
        <v>6</v>
      </c>
      <c r="L1407" s="17">
        <v>16</v>
      </c>
      <c r="M1407" s="25">
        <f t="shared" si="86"/>
        <v>-10</v>
      </c>
      <c r="N1407" s="15">
        <v>36</v>
      </c>
      <c r="O1407" s="17">
        <v>21</v>
      </c>
      <c r="P1407" s="44">
        <f t="shared" si="88"/>
        <v>15</v>
      </c>
    </row>
    <row r="1408" spans="1:16" ht="14.1" customHeight="1">
      <c r="A1408" s="2">
        <v>681</v>
      </c>
      <c r="B1408" s="2" t="str">
        <f>VLOOKUP(A1408,Sheet2!$A$1:$B$114,2)</f>
        <v>Chappell Hill - Carrboro City</v>
      </c>
      <c r="C1408" s="2">
        <v>2</v>
      </c>
      <c r="D1408" s="2" t="str">
        <f>VLOOKUP(C1408,Sheet1!$A$1:$B$18,2)</f>
        <v>Principals</v>
      </c>
      <c r="E1408" s="15">
        <v>1</v>
      </c>
      <c r="F1408" s="17">
        <v>19</v>
      </c>
      <c r="G1408" s="25">
        <f t="shared" si="89"/>
        <v>-18</v>
      </c>
      <c r="H1408" s="15">
        <v>0</v>
      </c>
      <c r="I1408" s="17">
        <v>0</v>
      </c>
      <c r="J1408" s="25">
        <f t="shared" si="87"/>
        <v>0</v>
      </c>
      <c r="K1408" s="15">
        <v>18</v>
      </c>
      <c r="L1408" s="17">
        <v>0</v>
      </c>
      <c r="M1408" s="25">
        <f t="shared" si="86"/>
        <v>18</v>
      </c>
      <c r="N1408" s="15">
        <v>19</v>
      </c>
      <c r="O1408" s="17">
        <v>19</v>
      </c>
      <c r="P1408" s="44">
        <f t="shared" si="88"/>
        <v>0</v>
      </c>
    </row>
    <row r="1409" spans="1:16" ht="14.1" customHeight="1">
      <c r="A1409" s="2">
        <v>681</v>
      </c>
      <c r="B1409" s="2" t="str">
        <f>VLOOKUP(A1409,Sheet2!$A$1:$B$114,2)</f>
        <v>Chappell Hill - Carrboro City</v>
      </c>
      <c r="C1409" s="2">
        <v>3</v>
      </c>
      <c r="D1409" s="2" t="str">
        <f>VLOOKUP(C1409,Sheet1!$A$1:$B$18,2)</f>
        <v>Assistant Principals, Teaching</v>
      </c>
      <c r="E1409" s="15">
        <v>0</v>
      </c>
      <c r="F1409" s="17">
        <v>0</v>
      </c>
      <c r="G1409" s="25">
        <f t="shared" si="89"/>
        <v>0</v>
      </c>
      <c r="H1409" s="15">
        <v>0</v>
      </c>
      <c r="I1409" s="17">
        <v>0</v>
      </c>
      <c r="J1409" s="25">
        <f t="shared" si="87"/>
        <v>0</v>
      </c>
      <c r="K1409" s="15">
        <v>0</v>
      </c>
      <c r="L1409" s="17">
        <v>0</v>
      </c>
      <c r="M1409" s="25">
        <f t="shared" si="86"/>
        <v>0</v>
      </c>
      <c r="N1409" s="15">
        <v>0</v>
      </c>
      <c r="O1409" s="17">
        <v>0</v>
      </c>
      <c r="P1409" s="44">
        <f t="shared" si="88"/>
        <v>0</v>
      </c>
    </row>
    <row r="1410" spans="1:16" ht="14.1" customHeight="1">
      <c r="A1410" s="2">
        <v>681</v>
      </c>
      <c r="B1410" s="2" t="str">
        <f>VLOOKUP(A1410,Sheet2!$A$1:$B$114,2)</f>
        <v>Chappell Hill - Carrboro City</v>
      </c>
      <c r="C1410" s="2">
        <v>4</v>
      </c>
      <c r="D1410" s="2" t="str">
        <f>VLOOKUP(C1410,Sheet1!$A$1:$B$18,2)</f>
        <v>Assistant Principals, Non-Teaching</v>
      </c>
      <c r="E1410" s="15">
        <v>5</v>
      </c>
      <c r="F1410" s="17">
        <v>17</v>
      </c>
      <c r="G1410" s="25">
        <f t="shared" si="89"/>
        <v>-12</v>
      </c>
      <c r="H1410" s="15">
        <v>0</v>
      </c>
      <c r="I1410" s="17">
        <v>0</v>
      </c>
      <c r="J1410" s="25">
        <f t="shared" si="87"/>
        <v>0</v>
      </c>
      <c r="K1410" s="15">
        <v>18</v>
      </c>
      <c r="L1410" s="17">
        <v>5</v>
      </c>
      <c r="M1410" s="25">
        <f t="shared" si="86"/>
        <v>13</v>
      </c>
      <c r="N1410" s="15">
        <v>23</v>
      </c>
      <c r="O1410" s="17">
        <v>22</v>
      </c>
      <c r="P1410" s="44">
        <f t="shared" si="88"/>
        <v>1</v>
      </c>
    </row>
    <row r="1411" spans="1:16" ht="14.1" customHeight="1">
      <c r="A1411" s="2">
        <v>681</v>
      </c>
      <c r="B1411" s="2" t="str">
        <f>VLOOKUP(A1411,Sheet2!$A$1:$B$114,2)</f>
        <v>Chappell Hill - Carrboro City</v>
      </c>
      <c r="C1411" s="2">
        <v>5</v>
      </c>
      <c r="D1411" s="2" t="str">
        <f>VLOOKUP(C1411,Sheet1!$A$1:$B$18,2)</f>
        <v>Elementry Teachers</v>
      </c>
      <c r="E1411" s="15">
        <v>153</v>
      </c>
      <c r="F1411" s="17">
        <v>257</v>
      </c>
      <c r="G1411" s="25">
        <f t="shared" si="89"/>
        <v>-104</v>
      </c>
      <c r="H1411" s="15">
        <v>50</v>
      </c>
      <c r="I1411" s="17">
        <v>8</v>
      </c>
      <c r="J1411" s="25">
        <f t="shared" si="87"/>
        <v>42</v>
      </c>
      <c r="K1411" s="15">
        <v>401</v>
      </c>
      <c r="L1411" s="17">
        <v>166</v>
      </c>
      <c r="M1411" s="25">
        <f t="shared" ref="M1411:M1474" si="90">K1411-L1411</f>
        <v>235</v>
      </c>
      <c r="N1411" s="15">
        <v>604</v>
      </c>
      <c r="O1411" s="17">
        <v>431</v>
      </c>
      <c r="P1411" s="44">
        <f t="shared" si="88"/>
        <v>173</v>
      </c>
    </row>
    <row r="1412" spans="1:16" ht="14.1" customHeight="1">
      <c r="A1412" s="2">
        <v>681</v>
      </c>
      <c r="B1412" s="2" t="str">
        <f>VLOOKUP(A1412,Sheet2!$A$1:$B$114,2)</f>
        <v>Chappell Hill - Carrboro City</v>
      </c>
      <c r="C1412" s="2">
        <v>6</v>
      </c>
      <c r="D1412" s="2" t="str">
        <f>VLOOKUP(C1412,Sheet1!$A$1:$B$18,2)</f>
        <v>Secondary Teachers</v>
      </c>
      <c r="E1412" s="15">
        <v>41</v>
      </c>
      <c r="F1412" s="17">
        <v>158</v>
      </c>
      <c r="G1412" s="25">
        <f t="shared" si="89"/>
        <v>-117</v>
      </c>
      <c r="H1412" s="15">
        <v>8</v>
      </c>
      <c r="I1412" s="17">
        <v>0</v>
      </c>
      <c r="J1412" s="25">
        <f t="shared" ref="J1412:J1475" si="91">H1412-I1412</f>
        <v>8</v>
      </c>
      <c r="K1412" s="15">
        <v>138</v>
      </c>
      <c r="L1412" s="17">
        <v>46</v>
      </c>
      <c r="M1412" s="25">
        <f t="shared" si="90"/>
        <v>92</v>
      </c>
      <c r="N1412" s="15">
        <v>187</v>
      </c>
      <c r="O1412" s="17">
        <v>204</v>
      </c>
      <c r="P1412" s="44">
        <f t="shared" ref="P1412:P1475" si="92">N1412-O1412</f>
        <v>-17</v>
      </c>
    </row>
    <row r="1413" spans="1:16" ht="14.1" customHeight="1">
      <c r="A1413" s="2">
        <v>681</v>
      </c>
      <c r="B1413" s="2" t="str">
        <f>VLOOKUP(A1413,Sheet2!$A$1:$B$114,2)</f>
        <v>Chappell Hill - Carrboro City</v>
      </c>
      <c r="C1413" s="2">
        <v>7</v>
      </c>
      <c r="D1413" s="2" t="str">
        <f>VLOOKUP(C1413,Sheet1!$A$1:$B$18,2)</f>
        <v>Other Teachers</v>
      </c>
      <c r="E1413" s="15">
        <v>47</v>
      </c>
      <c r="F1413" s="17">
        <v>144</v>
      </c>
      <c r="G1413" s="25">
        <f t="shared" si="89"/>
        <v>-97</v>
      </c>
      <c r="H1413" s="15">
        <v>18</v>
      </c>
      <c r="I1413" s="17">
        <v>37</v>
      </c>
      <c r="J1413" s="25">
        <f t="shared" si="91"/>
        <v>-19</v>
      </c>
      <c r="K1413" s="15">
        <v>39</v>
      </c>
      <c r="L1413" s="17">
        <v>76</v>
      </c>
      <c r="M1413" s="25">
        <f t="shared" si="90"/>
        <v>-37</v>
      </c>
      <c r="N1413" s="15">
        <v>104</v>
      </c>
      <c r="O1413" s="17">
        <v>257</v>
      </c>
      <c r="P1413" s="44">
        <f t="shared" si="92"/>
        <v>-153</v>
      </c>
    </row>
    <row r="1414" spans="1:16" ht="14.1" customHeight="1">
      <c r="A1414" s="2">
        <v>681</v>
      </c>
      <c r="B1414" s="2" t="str">
        <f>VLOOKUP(A1414,Sheet2!$A$1:$B$114,2)</f>
        <v>Chappell Hill - Carrboro City</v>
      </c>
      <c r="C1414" s="2">
        <v>8</v>
      </c>
      <c r="D1414" s="2" t="str">
        <f>VLOOKUP(C1414,Sheet1!$A$1:$B$18,2)</f>
        <v>Guidence Personnel</v>
      </c>
      <c r="E1414" s="15">
        <v>26</v>
      </c>
      <c r="F1414" s="17">
        <v>27</v>
      </c>
      <c r="G1414" s="25">
        <f t="shared" si="89"/>
        <v>-1</v>
      </c>
      <c r="H1414" s="15">
        <v>0</v>
      </c>
      <c r="I1414" s="17">
        <v>1</v>
      </c>
      <c r="J1414" s="25">
        <f t="shared" si="91"/>
        <v>-1</v>
      </c>
      <c r="K1414" s="15">
        <v>17</v>
      </c>
      <c r="L1414" s="17">
        <v>11</v>
      </c>
      <c r="M1414" s="25">
        <f t="shared" si="90"/>
        <v>6</v>
      </c>
      <c r="N1414" s="15">
        <v>43</v>
      </c>
      <c r="O1414" s="17">
        <v>39</v>
      </c>
      <c r="P1414" s="44">
        <f t="shared" si="92"/>
        <v>4</v>
      </c>
    </row>
    <row r="1415" spans="1:16" ht="14.1" customHeight="1">
      <c r="A1415" s="2">
        <v>681</v>
      </c>
      <c r="B1415" s="2" t="str">
        <f>VLOOKUP(A1415,Sheet2!$A$1:$B$114,2)</f>
        <v>Chappell Hill - Carrboro City</v>
      </c>
      <c r="C1415" s="2">
        <v>9</v>
      </c>
      <c r="D1415" s="2" t="str">
        <f>VLOOKUP(C1415,Sheet1!$A$1:$B$18,2)</f>
        <v>Psychology Personnel</v>
      </c>
      <c r="E1415" s="15">
        <v>2</v>
      </c>
      <c r="F1415" s="17">
        <v>6</v>
      </c>
      <c r="G1415" s="25">
        <f t="shared" si="89"/>
        <v>-4</v>
      </c>
      <c r="H1415" s="15">
        <v>0</v>
      </c>
      <c r="I1415" s="17">
        <v>1</v>
      </c>
      <c r="J1415" s="25">
        <f t="shared" si="91"/>
        <v>-1</v>
      </c>
      <c r="K1415" s="15">
        <v>6</v>
      </c>
      <c r="L1415" s="17">
        <v>2</v>
      </c>
      <c r="M1415" s="25">
        <f t="shared" si="90"/>
        <v>4</v>
      </c>
      <c r="N1415" s="15">
        <v>8</v>
      </c>
      <c r="O1415" s="17">
        <v>9</v>
      </c>
      <c r="P1415" s="44">
        <f t="shared" si="92"/>
        <v>-1</v>
      </c>
    </row>
    <row r="1416" spans="1:16" ht="14.1" customHeight="1">
      <c r="A1416" s="2">
        <v>681</v>
      </c>
      <c r="B1416" s="2" t="str">
        <f>VLOOKUP(A1416,Sheet2!$A$1:$B$114,2)</f>
        <v>Chappell Hill - Carrboro City</v>
      </c>
      <c r="C1416" s="2">
        <v>10</v>
      </c>
      <c r="D1416" s="2" t="str">
        <f>VLOOKUP(C1416,Sheet1!$A$1:$B$18,2)</f>
        <v>Media Cordinators and Audio Visual</v>
      </c>
      <c r="E1416" s="15">
        <v>13</v>
      </c>
      <c r="F1416" s="17">
        <v>27</v>
      </c>
      <c r="G1416" s="25">
        <f t="shared" si="89"/>
        <v>-14</v>
      </c>
      <c r="H1416" s="15">
        <v>0</v>
      </c>
      <c r="I1416" s="17">
        <v>0</v>
      </c>
      <c r="J1416" s="25">
        <f t="shared" si="91"/>
        <v>0</v>
      </c>
      <c r="K1416" s="15">
        <v>26</v>
      </c>
      <c r="L1416" s="17">
        <v>5</v>
      </c>
      <c r="M1416" s="25">
        <f t="shared" si="90"/>
        <v>21</v>
      </c>
      <c r="N1416" s="15">
        <v>39</v>
      </c>
      <c r="O1416" s="17">
        <v>32</v>
      </c>
      <c r="P1416" s="44">
        <f t="shared" si="92"/>
        <v>7</v>
      </c>
    </row>
    <row r="1417" spans="1:16" ht="14.1" customHeight="1">
      <c r="A1417" s="2">
        <v>681</v>
      </c>
      <c r="B1417" s="2" t="str">
        <f>VLOOKUP(A1417,Sheet2!$A$1:$B$114,2)</f>
        <v>Chappell Hill - Carrboro City</v>
      </c>
      <c r="C1417" s="2">
        <v>11</v>
      </c>
      <c r="D1417" s="2" t="str">
        <f>VLOOKUP(C1417,Sheet1!$A$1:$B$18,2)</f>
        <v>Consultants and Supervisors of Instructions</v>
      </c>
      <c r="E1417" s="15">
        <v>0</v>
      </c>
      <c r="F1417" s="17">
        <v>3</v>
      </c>
      <c r="G1417" s="25">
        <f t="shared" si="89"/>
        <v>-3</v>
      </c>
      <c r="H1417" s="15">
        <v>3</v>
      </c>
      <c r="I1417" s="17">
        <v>5</v>
      </c>
      <c r="J1417" s="25">
        <f t="shared" si="91"/>
        <v>-2</v>
      </c>
      <c r="K1417" s="15">
        <v>3</v>
      </c>
      <c r="L1417" s="17">
        <v>7</v>
      </c>
      <c r="M1417" s="25">
        <f t="shared" si="90"/>
        <v>-4</v>
      </c>
      <c r="N1417" s="15">
        <v>6</v>
      </c>
      <c r="O1417" s="17">
        <v>15</v>
      </c>
      <c r="P1417" s="44">
        <f t="shared" si="92"/>
        <v>-9</v>
      </c>
    </row>
    <row r="1418" spans="1:16" ht="14.1" customHeight="1">
      <c r="A1418" s="2">
        <v>681</v>
      </c>
      <c r="B1418" s="2" t="str">
        <f>VLOOKUP(A1418,Sheet2!$A$1:$B$114,2)</f>
        <v>Chappell Hill - Carrboro City</v>
      </c>
      <c r="C1418" s="2">
        <v>12</v>
      </c>
      <c r="D1418" s="2" t="str">
        <f>VLOOKUP(C1418,Sheet1!$A$1:$B$18,2)</f>
        <v>Other Professional Staff</v>
      </c>
      <c r="E1418" s="15">
        <v>43</v>
      </c>
      <c r="F1418" s="17">
        <v>53</v>
      </c>
      <c r="G1418" s="25">
        <f t="shared" si="89"/>
        <v>-10</v>
      </c>
      <c r="H1418" s="15">
        <v>5</v>
      </c>
      <c r="I1418" s="17">
        <v>54</v>
      </c>
      <c r="J1418" s="25">
        <f t="shared" si="91"/>
        <v>-49</v>
      </c>
      <c r="K1418" s="15">
        <v>34</v>
      </c>
      <c r="L1418" s="17">
        <v>19</v>
      </c>
      <c r="M1418" s="25">
        <f t="shared" si="90"/>
        <v>15</v>
      </c>
      <c r="N1418" s="15">
        <v>82</v>
      </c>
      <c r="O1418" s="17">
        <v>126</v>
      </c>
      <c r="P1418" s="44">
        <f t="shared" si="92"/>
        <v>-44</v>
      </c>
    </row>
    <row r="1419" spans="1:16" ht="14.1" customHeight="1">
      <c r="A1419" s="2">
        <v>681</v>
      </c>
      <c r="B1419" s="2" t="str">
        <f>VLOOKUP(A1419,Sheet2!$A$1:$B$114,2)</f>
        <v>Chappell Hill - Carrboro City</v>
      </c>
      <c r="C1419" s="2">
        <v>13</v>
      </c>
      <c r="D1419" s="2" t="str">
        <f>VLOOKUP(C1419,Sheet1!$A$1:$B$18,2)</f>
        <v>Teacher Assistants</v>
      </c>
      <c r="E1419" s="15">
        <v>155</v>
      </c>
      <c r="F1419" s="17">
        <v>139</v>
      </c>
      <c r="G1419" s="25">
        <f t="shared" si="89"/>
        <v>16</v>
      </c>
      <c r="H1419" s="15">
        <v>22</v>
      </c>
      <c r="I1419" s="17">
        <v>7</v>
      </c>
      <c r="J1419" s="25">
        <f t="shared" si="91"/>
        <v>15</v>
      </c>
      <c r="K1419" s="15">
        <v>140</v>
      </c>
      <c r="L1419" s="17">
        <v>210</v>
      </c>
      <c r="M1419" s="25">
        <f t="shared" si="90"/>
        <v>-70</v>
      </c>
      <c r="N1419" s="15">
        <v>317</v>
      </c>
      <c r="O1419" s="17">
        <v>356</v>
      </c>
      <c r="P1419" s="44">
        <f t="shared" si="92"/>
        <v>-39</v>
      </c>
    </row>
    <row r="1420" spans="1:16" ht="14.1" customHeight="1">
      <c r="A1420" s="2">
        <v>681</v>
      </c>
      <c r="B1420" s="2" t="str">
        <f>VLOOKUP(A1420,Sheet2!$A$1:$B$114,2)</f>
        <v>Chappell Hill - Carrboro City</v>
      </c>
      <c r="C1420" s="2">
        <v>14</v>
      </c>
      <c r="D1420" s="2" t="str">
        <f>VLOOKUP(C1420,Sheet1!$A$1:$B$18,2)</f>
        <v>Technicians</v>
      </c>
      <c r="E1420" s="15">
        <v>15</v>
      </c>
      <c r="F1420" s="17">
        <v>1</v>
      </c>
      <c r="G1420" s="25">
        <f t="shared" si="89"/>
        <v>14</v>
      </c>
      <c r="H1420" s="15">
        <v>0</v>
      </c>
      <c r="I1420" s="17">
        <v>0</v>
      </c>
      <c r="J1420" s="25">
        <f t="shared" si="91"/>
        <v>0</v>
      </c>
      <c r="K1420" s="15">
        <v>1</v>
      </c>
      <c r="L1420" s="17">
        <v>27</v>
      </c>
      <c r="M1420" s="25">
        <f t="shared" si="90"/>
        <v>-26</v>
      </c>
      <c r="N1420" s="15">
        <v>16</v>
      </c>
      <c r="O1420" s="17">
        <v>28</v>
      </c>
      <c r="P1420" s="44">
        <f t="shared" si="92"/>
        <v>-12</v>
      </c>
    </row>
    <row r="1421" spans="1:16" ht="14.1" customHeight="1">
      <c r="A1421" s="2">
        <v>681</v>
      </c>
      <c r="B1421" s="2" t="str">
        <f>VLOOKUP(A1421,Sheet2!$A$1:$B$114,2)</f>
        <v>Chappell Hill - Carrboro City</v>
      </c>
      <c r="C1421" s="2">
        <v>15</v>
      </c>
      <c r="D1421" s="2" t="str">
        <f>VLOOKUP(C1421,Sheet1!$A$1:$B$18,2)</f>
        <v>Clerks/Secretaries</v>
      </c>
      <c r="E1421" s="15">
        <v>60</v>
      </c>
      <c r="F1421" s="17">
        <v>43</v>
      </c>
      <c r="G1421" s="25">
        <f t="shared" si="89"/>
        <v>17</v>
      </c>
      <c r="H1421" s="15">
        <v>4</v>
      </c>
      <c r="I1421" s="17">
        <v>32</v>
      </c>
      <c r="J1421" s="25">
        <f t="shared" si="91"/>
        <v>-28</v>
      </c>
      <c r="K1421" s="15">
        <v>91</v>
      </c>
      <c r="L1421" s="17">
        <v>39</v>
      </c>
      <c r="M1421" s="25">
        <f t="shared" si="90"/>
        <v>52</v>
      </c>
      <c r="N1421" s="15">
        <v>155</v>
      </c>
      <c r="O1421" s="17">
        <v>114</v>
      </c>
      <c r="P1421" s="44">
        <f t="shared" si="92"/>
        <v>41</v>
      </c>
    </row>
    <row r="1422" spans="1:16" ht="14.1" customHeight="1">
      <c r="A1422" s="2">
        <v>681</v>
      </c>
      <c r="B1422" s="2" t="str">
        <f>VLOOKUP(A1422,Sheet2!$A$1:$B$114,2)</f>
        <v>Chappell Hill - Carrboro City</v>
      </c>
      <c r="C1422" s="2">
        <v>16</v>
      </c>
      <c r="D1422" s="2" t="str">
        <f>VLOOKUP(C1422,Sheet1!$A$1:$B$18,2)</f>
        <v>Service Workers</v>
      </c>
      <c r="E1422" s="15">
        <v>239</v>
      </c>
      <c r="F1422" s="17">
        <v>37</v>
      </c>
      <c r="G1422" s="25">
        <f t="shared" si="89"/>
        <v>202</v>
      </c>
      <c r="H1422" s="15">
        <v>1</v>
      </c>
      <c r="I1422" s="17">
        <v>43</v>
      </c>
      <c r="J1422" s="25">
        <f t="shared" si="91"/>
        <v>-42</v>
      </c>
      <c r="K1422" s="15">
        <v>65</v>
      </c>
      <c r="L1422" s="17">
        <v>35</v>
      </c>
      <c r="M1422" s="25">
        <f t="shared" si="90"/>
        <v>30</v>
      </c>
      <c r="N1422" s="15">
        <v>305</v>
      </c>
      <c r="O1422" s="17">
        <v>115</v>
      </c>
      <c r="P1422" s="44">
        <f t="shared" si="92"/>
        <v>190</v>
      </c>
    </row>
    <row r="1423" spans="1:16" ht="14.1" customHeight="1">
      <c r="A1423" s="2">
        <v>681</v>
      </c>
      <c r="B1423" s="2" t="str">
        <f>VLOOKUP(A1423,Sheet2!$A$1:$B$114,2)</f>
        <v>Chappell Hill - Carrboro City</v>
      </c>
      <c r="C1423" s="2">
        <v>17</v>
      </c>
      <c r="D1423" s="2" t="str">
        <f>VLOOKUP(C1423,Sheet1!$A$1:$B$18,2)</f>
        <v>Skilled Crafts</v>
      </c>
      <c r="E1423" s="15">
        <v>35</v>
      </c>
      <c r="F1423" s="17">
        <v>0</v>
      </c>
      <c r="G1423" s="25">
        <f t="shared" si="89"/>
        <v>35</v>
      </c>
      <c r="H1423" s="15">
        <v>0</v>
      </c>
      <c r="I1423" s="17">
        <v>0</v>
      </c>
      <c r="J1423" s="25">
        <f t="shared" si="91"/>
        <v>0</v>
      </c>
      <c r="K1423" s="15">
        <v>1</v>
      </c>
      <c r="L1423" s="17">
        <v>26</v>
      </c>
      <c r="M1423" s="25">
        <f t="shared" si="90"/>
        <v>-25</v>
      </c>
      <c r="N1423" s="15">
        <v>36</v>
      </c>
      <c r="O1423" s="17">
        <v>26</v>
      </c>
      <c r="P1423" s="44">
        <f t="shared" si="92"/>
        <v>10</v>
      </c>
    </row>
    <row r="1424" spans="1:16" ht="14.1" customHeight="1">
      <c r="A1424" s="2">
        <v>681</v>
      </c>
      <c r="B1424" s="2" t="str">
        <f>VLOOKUP(A1424,Sheet2!$A$1:$B$114,2)</f>
        <v>Chappell Hill - Carrboro City</v>
      </c>
      <c r="C1424" s="2">
        <v>18</v>
      </c>
      <c r="D1424" s="2" t="str">
        <f>VLOOKUP(C1424,Sheet1!$A$1:$B$18,2)</f>
        <v>Laborers Unskilled</v>
      </c>
      <c r="E1424" s="15">
        <v>0</v>
      </c>
      <c r="F1424" s="17">
        <v>0</v>
      </c>
      <c r="G1424" s="25">
        <f t="shared" si="89"/>
        <v>0</v>
      </c>
      <c r="H1424" s="15">
        <v>0</v>
      </c>
      <c r="I1424" s="17">
        <v>0</v>
      </c>
      <c r="J1424" s="25">
        <f t="shared" si="91"/>
        <v>0</v>
      </c>
      <c r="K1424" s="15">
        <v>0</v>
      </c>
      <c r="L1424" s="17">
        <v>0</v>
      </c>
      <c r="M1424" s="25">
        <f t="shared" si="90"/>
        <v>0</v>
      </c>
      <c r="N1424" s="15">
        <v>0</v>
      </c>
      <c r="O1424" s="17">
        <v>0</v>
      </c>
      <c r="P1424" s="44">
        <f t="shared" si="92"/>
        <v>0</v>
      </c>
    </row>
    <row r="1425" spans="1:16" ht="14.1" customHeight="1">
      <c r="A1425" s="2">
        <v>690</v>
      </c>
      <c r="B1425" s="2" t="str">
        <f>VLOOKUP(A1425,Sheet2!$A$1:$B$114,2)</f>
        <v>Pamlico Co</v>
      </c>
      <c r="C1425" s="2">
        <v>1</v>
      </c>
      <c r="D1425" s="2" t="str">
        <f>VLOOKUP(C1425,Sheet1!$A$1:$B$18,2)</f>
        <v>Officials, Administrators, Managers</v>
      </c>
      <c r="E1425" s="15">
        <v>6</v>
      </c>
      <c r="F1425" s="17">
        <v>7</v>
      </c>
      <c r="G1425" s="25">
        <f t="shared" si="89"/>
        <v>-1</v>
      </c>
      <c r="H1425" s="15">
        <v>0</v>
      </c>
      <c r="I1425" s="17">
        <v>0</v>
      </c>
      <c r="J1425" s="25">
        <f t="shared" si="91"/>
        <v>0</v>
      </c>
      <c r="K1425" s="15">
        <v>1</v>
      </c>
      <c r="L1425" s="17">
        <v>1</v>
      </c>
      <c r="M1425" s="25">
        <f t="shared" si="90"/>
        <v>0</v>
      </c>
      <c r="N1425" s="15">
        <v>7</v>
      </c>
      <c r="O1425" s="17">
        <v>8</v>
      </c>
      <c r="P1425" s="44">
        <f t="shared" si="92"/>
        <v>-1</v>
      </c>
    </row>
    <row r="1426" spans="1:16" ht="14.1" customHeight="1">
      <c r="A1426" s="2">
        <v>690</v>
      </c>
      <c r="B1426" s="2" t="str">
        <f>VLOOKUP(A1426,Sheet2!$A$1:$B$114,2)</f>
        <v>Pamlico Co</v>
      </c>
      <c r="C1426" s="2">
        <v>2</v>
      </c>
      <c r="D1426" s="2" t="str">
        <f>VLOOKUP(C1426,Sheet1!$A$1:$B$18,2)</f>
        <v>Principals</v>
      </c>
      <c r="E1426" s="15">
        <v>4</v>
      </c>
      <c r="F1426" s="17">
        <v>4</v>
      </c>
      <c r="G1426" s="25">
        <f t="shared" si="89"/>
        <v>0</v>
      </c>
      <c r="H1426" s="15">
        <v>0</v>
      </c>
      <c r="I1426" s="17">
        <v>0</v>
      </c>
      <c r="J1426" s="25">
        <f t="shared" si="91"/>
        <v>0</v>
      </c>
      <c r="K1426" s="15">
        <v>0</v>
      </c>
      <c r="L1426" s="17">
        <v>0</v>
      </c>
      <c r="M1426" s="25">
        <f t="shared" si="90"/>
        <v>0</v>
      </c>
      <c r="N1426" s="15">
        <v>4</v>
      </c>
      <c r="O1426" s="17">
        <v>4</v>
      </c>
      <c r="P1426" s="44">
        <f t="shared" si="92"/>
        <v>0</v>
      </c>
    </row>
    <row r="1427" spans="1:16" ht="14.1" customHeight="1">
      <c r="A1427" s="2">
        <v>690</v>
      </c>
      <c r="B1427" s="2" t="str">
        <f>VLOOKUP(A1427,Sheet2!$A$1:$B$114,2)</f>
        <v>Pamlico Co</v>
      </c>
      <c r="C1427" s="2">
        <v>3</v>
      </c>
      <c r="D1427" s="2" t="str">
        <f>VLOOKUP(C1427,Sheet1!$A$1:$B$18,2)</f>
        <v>Assistant Principals, Teaching</v>
      </c>
      <c r="E1427" s="15">
        <v>0</v>
      </c>
      <c r="F1427" s="17">
        <v>0</v>
      </c>
      <c r="G1427" s="25">
        <f t="shared" si="89"/>
        <v>0</v>
      </c>
      <c r="H1427" s="15">
        <v>0</v>
      </c>
      <c r="I1427" s="17">
        <v>0</v>
      </c>
      <c r="J1427" s="25">
        <f t="shared" si="91"/>
        <v>0</v>
      </c>
      <c r="K1427" s="15">
        <v>0</v>
      </c>
      <c r="L1427" s="17">
        <v>0</v>
      </c>
      <c r="M1427" s="25">
        <f t="shared" si="90"/>
        <v>0</v>
      </c>
      <c r="N1427" s="15">
        <v>0</v>
      </c>
      <c r="O1427" s="17">
        <v>0</v>
      </c>
      <c r="P1427" s="44">
        <f t="shared" si="92"/>
        <v>0</v>
      </c>
    </row>
    <row r="1428" spans="1:16" ht="14.1" customHeight="1">
      <c r="A1428" s="2">
        <v>690</v>
      </c>
      <c r="B1428" s="2" t="str">
        <f>VLOOKUP(A1428,Sheet2!$A$1:$B$114,2)</f>
        <v>Pamlico Co</v>
      </c>
      <c r="C1428" s="2">
        <v>4</v>
      </c>
      <c r="D1428" s="2" t="str">
        <f>VLOOKUP(C1428,Sheet1!$A$1:$B$18,2)</f>
        <v>Assistant Principals, Non-Teaching</v>
      </c>
      <c r="E1428" s="15">
        <v>3</v>
      </c>
      <c r="F1428" s="17">
        <v>4</v>
      </c>
      <c r="G1428" s="25">
        <f t="shared" si="89"/>
        <v>-1</v>
      </c>
      <c r="H1428" s="15">
        <v>1</v>
      </c>
      <c r="I1428" s="17">
        <v>0</v>
      </c>
      <c r="J1428" s="25">
        <f t="shared" si="91"/>
        <v>1</v>
      </c>
      <c r="K1428" s="15">
        <v>0</v>
      </c>
      <c r="L1428" s="17">
        <v>0</v>
      </c>
      <c r="M1428" s="25">
        <f t="shared" si="90"/>
        <v>0</v>
      </c>
      <c r="N1428" s="15">
        <v>4</v>
      </c>
      <c r="O1428" s="17">
        <v>4</v>
      </c>
      <c r="P1428" s="44">
        <f t="shared" si="92"/>
        <v>0</v>
      </c>
    </row>
    <row r="1429" spans="1:16" ht="14.1" customHeight="1">
      <c r="A1429" s="2">
        <v>690</v>
      </c>
      <c r="B1429" s="2" t="str">
        <f>VLOOKUP(A1429,Sheet2!$A$1:$B$114,2)</f>
        <v>Pamlico Co</v>
      </c>
      <c r="C1429" s="2">
        <v>5</v>
      </c>
      <c r="D1429" s="2" t="str">
        <f>VLOOKUP(C1429,Sheet1!$A$1:$B$18,2)</f>
        <v>Elementry Teachers</v>
      </c>
      <c r="E1429" s="15">
        <v>39</v>
      </c>
      <c r="F1429" s="17">
        <v>44</v>
      </c>
      <c r="G1429" s="25">
        <f t="shared" si="89"/>
        <v>-5</v>
      </c>
      <c r="H1429" s="15">
        <v>8</v>
      </c>
      <c r="I1429" s="17">
        <v>12</v>
      </c>
      <c r="J1429" s="25">
        <f t="shared" si="91"/>
        <v>-4</v>
      </c>
      <c r="K1429" s="15">
        <v>2</v>
      </c>
      <c r="L1429" s="17">
        <v>2</v>
      </c>
      <c r="M1429" s="25">
        <f t="shared" si="90"/>
        <v>0</v>
      </c>
      <c r="N1429" s="15">
        <v>49</v>
      </c>
      <c r="O1429" s="17">
        <v>58</v>
      </c>
      <c r="P1429" s="44">
        <f t="shared" si="92"/>
        <v>-9</v>
      </c>
    </row>
    <row r="1430" spans="1:16" ht="14.1" customHeight="1">
      <c r="A1430" s="2">
        <v>690</v>
      </c>
      <c r="B1430" s="2" t="str">
        <f>VLOOKUP(A1430,Sheet2!$A$1:$B$114,2)</f>
        <v>Pamlico Co</v>
      </c>
      <c r="C1430" s="2">
        <v>6</v>
      </c>
      <c r="D1430" s="2" t="str">
        <f>VLOOKUP(C1430,Sheet1!$A$1:$B$18,2)</f>
        <v>Secondary Teachers</v>
      </c>
      <c r="E1430" s="15">
        <v>32</v>
      </c>
      <c r="F1430" s="17">
        <v>32</v>
      </c>
      <c r="G1430" s="25">
        <f t="shared" si="89"/>
        <v>0</v>
      </c>
      <c r="H1430" s="15">
        <v>0</v>
      </c>
      <c r="I1430" s="17">
        <v>0</v>
      </c>
      <c r="J1430" s="25">
        <f t="shared" si="91"/>
        <v>0</v>
      </c>
      <c r="K1430" s="15">
        <v>0</v>
      </c>
      <c r="L1430" s="17">
        <v>1</v>
      </c>
      <c r="M1430" s="25">
        <f t="shared" si="90"/>
        <v>-1</v>
      </c>
      <c r="N1430" s="15">
        <v>32</v>
      </c>
      <c r="O1430" s="17">
        <v>33</v>
      </c>
      <c r="P1430" s="44">
        <f t="shared" si="92"/>
        <v>-1</v>
      </c>
    </row>
    <row r="1431" spans="1:16" ht="14.1" customHeight="1">
      <c r="A1431" s="2">
        <v>690</v>
      </c>
      <c r="B1431" s="2" t="str">
        <f>VLOOKUP(A1431,Sheet2!$A$1:$B$114,2)</f>
        <v>Pamlico Co</v>
      </c>
      <c r="C1431" s="2">
        <v>7</v>
      </c>
      <c r="D1431" s="2" t="str">
        <f>VLOOKUP(C1431,Sheet1!$A$1:$B$18,2)</f>
        <v>Other Teachers</v>
      </c>
      <c r="E1431" s="15">
        <v>23</v>
      </c>
      <c r="F1431" s="17">
        <v>27</v>
      </c>
      <c r="G1431" s="25">
        <f t="shared" si="89"/>
        <v>-4</v>
      </c>
      <c r="H1431" s="15">
        <v>4</v>
      </c>
      <c r="I1431" s="17">
        <v>1</v>
      </c>
      <c r="J1431" s="25">
        <f t="shared" si="91"/>
        <v>3</v>
      </c>
      <c r="K1431" s="15">
        <v>0</v>
      </c>
      <c r="L1431" s="17">
        <v>0</v>
      </c>
      <c r="M1431" s="25">
        <f t="shared" si="90"/>
        <v>0</v>
      </c>
      <c r="N1431" s="15">
        <v>27</v>
      </c>
      <c r="O1431" s="17">
        <v>28</v>
      </c>
      <c r="P1431" s="44">
        <f t="shared" si="92"/>
        <v>-1</v>
      </c>
    </row>
    <row r="1432" spans="1:16" ht="14.1" customHeight="1">
      <c r="A1432" s="2">
        <v>690</v>
      </c>
      <c r="B1432" s="2" t="str">
        <f>VLOOKUP(A1432,Sheet2!$A$1:$B$114,2)</f>
        <v>Pamlico Co</v>
      </c>
      <c r="C1432" s="2">
        <v>8</v>
      </c>
      <c r="D1432" s="2" t="str">
        <f>VLOOKUP(C1432,Sheet1!$A$1:$B$18,2)</f>
        <v>Guidence Personnel</v>
      </c>
      <c r="E1432" s="15">
        <v>2</v>
      </c>
      <c r="F1432" s="17">
        <v>2</v>
      </c>
      <c r="G1432" s="25">
        <f t="shared" si="89"/>
        <v>0</v>
      </c>
      <c r="H1432" s="15">
        <v>0</v>
      </c>
      <c r="I1432" s="17">
        <v>0</v>
      </c>
      <c r="J1432" s="25">
        <f t="shared" si="91"/>
        <v>0</v>
      </c>
      <c r="K1432" s="15">
        <v>0</v>
      </c>
      <c r="L1432" s="17">
        <v>0</v>
      </c>
      <c r="M1432" s="25">
        <f t="shared" si="90"/>
        <v>0</v>
      </c>
      <c r="N1432" s="15">
        <v>2</v>
      </c>
      <c r="O1432" s="17">
        <v>2</v>
      </c>
      <c r="P1432" s="44">
        <f t="shared" si="92"/>
        <v>0</v>
      </c>
    </row>
    <row r="1433" spans="1:16" ht="14.1" customHeight="1">
      <c r="A1433" s="2">
        <v>690</v>
      </c>
      <c r="B1433" s="2" t="str">
        <f>VLOOKUP(A1433,Sheet2!$A$1:$B$114,2)</f>
        <v>Pamlico Co</v>
      </c>
      <c r="C1433" s="2">
        <v>9</v>
      </c>
      <c r="D1433" s="2" t="str">
        <f>VLOOKUP(C1433,Sheet1!$A$1:$B$18,2)</f>
        <v>Psychology Personnel</v>
      </c>
      <c r="E1433" s="15">
        <v>0</v>
      </c>
      <c r="F1433" s="17">
        <v>0</v>
      </c>
      <c r="G1433" s="25">
        <f t="shared" si="89"/>
        <v>0</v>
      </c>
      <c r="H1433" s="15">
        <v>1</v>
      </c>
      <c r="I1433" s="17">
        <v>1</v>
      </c>
      <c r="J1433" s="25">
        <f t="shared" si="91"/>
        <v>0</v>
      </c>
      <c r="K1433" s="15">
        <v>0</v>
      </c>
      <c r="L1433" s="17">
        <v>0</v>
      </c>
      <c r="M1433" s="25">
        <f t="shared" si="90"/>
        <v>0</v>
      </c>
      <c r="N1433" s="15">
        <v>1</v>
      </c>
      <c r="O1433" s="17">
        <v>1</v>
      </c>
      <c r="P1433" s="44">
        <f t="shared" si="92"/>
        <v>0</v>
      </c>
    </row>
    <row r="1434" spans="1:16" ht="14.1" customHeight="1">
      <c r="A1434" s="2">
        <v>690</v>
      </c>
      <c r="B1434" s="2" t="str">
        <f>VLOOKUP(A1434,Sheet2!$A$1:$B$114,2)</f>
        <v>Pamlico Co</v>
      </c>
      <c r="C1434" s="2">
        <v>10</v>
      </c>
      <c r="D1434" s="2" t="str">
        <f>VLOOKUP(C1434,Sheet1!$A$1:$B$18,2)</f>
        <v>Media Cordinators and Audio Visual</v>
      </c>
      <c r="E1434" s="15">
        <v>3</v>
      </c>
      <c r="F1434" s="17">
        <v>3</v>
      </c>
      <c r="G1434" s="25">
        <f t="shared" si="89"/>
        <v>0</v>
      </c>
      <c r="H1434" s="15">
        <v>0</v>
      </c>
      <c r="I1434" s="17">
        <v>0</v>
      </c>
      <c r="J1434" s="25">
        <f t="shared" si="91"/>
        <v>0</v>
      </c>
      <c r="K1434" s="15">
        <v>1</v>
      </c>
      <c r="L1434" s="17">
        <v>1</v>
      </c>
      <c r="M1434" s="25">
        <f t="shared" si="90"/>
        <v>0</v>
      </c>
      <c r="N1434" s="15">
        <v>4</v>
      </c>
      <c r="O1434" s="17">
        <v>4</v>
      </c>
      <c r="P1434" s="44">
        <f t="shared" si="92"/>
        <v>0</v>
      </c>
    </row>
    <row r="1435" spans="1:16" ht="14.1" customHeight="1">
      <c r="A1435" s="2">
        <v>690</v>
      </c>
      <c r="B1435" s="2" t="str">
        <f>VLOOKUP(A1435,Sheet2!$A$1:$B$114,2)</f>
        <v>Pamlico Co</v>
      </c>
      <c r="C1435" s="2">
        <v>11</v>
      </c>
      <c r="D1435" s="2" t="str">
        <f>VLOOKUP(C1435,Sheet1!$A$1:$B$18,2)</f>
        <v>Consultants and Supervisors of Instructions</v>
      </c>
      <c r="E1435" s="15">
        <v>2</v>
      </c>
      <c r="F1435" s="17">
        <v>2</v>
      </c>
      <c r="G1435" s="25">
        <f t="shared" si="89"/>
        <v>0</v>
      </c>
      <c r="H1435" s="15">
        <v>0</v>
      </c>
      <c r="I1435" s="17">
        <v>0</v>
      </c>
      <c r="J1435" s="25">
        <f t="shared" si="91"/>
        <v>0</v>
      </c>
      <c r="K1435" s="15">
        <v>0</v>
      </c>
      <c r="L1435" s="17">
        <v>0</v>
      </c>
      <c r="M1435" s="25">
        <f t="shared" si="90"/>
        <v>0</v>
      </c>
      <c r="N1435" s="15">
        <v>2</v>
      </c>
      <c r="O1435" s="17">
        <v>2</v>
      </c>
      <c r="P1435" s="44">
        <f t="shared" si="92"/>
        <v>0</v>
      </c>
    </row>
    <row r="1436" spans="1:16" ht="14.1" customHeight="1">
      <c r="A1436" s="2">
        <v>690</v>
      </c>
      <c r="B1436" s="2" t="str">
        <f>VLOOKUP(A1436,Sheet2!$A$1:$B$114,2)</f>
        <v>Pamlico Co</v>
      </c>
      <c r="C1436" s="2">
        <v>12</v>
      </c>
      <c r="D1436" s="2" t="str">
        <f>VLOOKUP(C1436,Sheet1!$A$1:$B$18,2)</f>
        <v>Other Professional Staff</v>
      </c>
      <c r="E1436" s="15">
        <v>15</v>
      </c>
      <c r="F1436" s="17">
        <v>9</v>
      </c>
      <c r="G1436" s="25">
        <f t="shared" si="89"/>
        <v>6</v>
      </c>
      <c r="H1436" s="15">
        <v>0</v>
      </c>
      <c r="I1436" s="17">
        <v>0</v>
      </c>
      <c r="J1436" s="25">
        <f t="shared" si="91"/>
        <v>0</v>
      </c>
      <c r="K1436" s="15">
        <v>0</v>
      </c>
      <c r="L1436" s="17">
        <v>3</v>
      </c>
      <c r="M1436" s="25">
        <f t="shared" si="90"/>
        <v>-3</v>
      </c>
      <c r="N1436" s="15">
        <v>15</v>
      </c>
      <c r="O1436" s="17">
        <v>12</v>
      </c>
      <c r="P1436" s="44">
        <f t="shared" si="92"/>
        <v>3</v>
      </c>
    </row>
    <row r="1437" spans="1:16" ht="14.1" customHeight="1">
      <c r="A1437" s="2">
        <v>690</v>
      </c>
      <c r="B1437" s="2" t="str">
        <f>VLOOKUP(A1437,Sheet2!$A$1:$B$114,2)</f>
        <v>Pamlico Co</v>
      </c>
      <c r="C1437" s="2">
        <v>13</v>
      </c>
      <c r="D1437" s="2" t="str">
        <f>VLOOKUP(C1437,Sheet1!$A$1:$B$18,2)</f>
        <v>Teacher Assistants</v>
      </c>
      <c r="E1437" s="15">
        <v>17</v>
      </c>
      <c r="F1437" s="17">
        <v>17</v>
      </c>
      <c r="G1437" s="25">
        <f t="shared" si="89"/>
        <v>0</v>
      </c>
      <c r="H1437" s="15">
        <v>9</v>
      </c>
      <c r="I1437" s="17">
        <v>10</v>
      </c>
      <c r="J1437" s="25">
        <f t="shared" si="91"/>
        <v>-1</v>
      </c>
      <c r="K1437" s="15">
        <v>5</v>
      </c>
      <c r="L1437" s="17">
        <v>4</v>
      </c>
      <c r="M1437" s="25">
        <f t="shared" si="90"/>
        <v>1</v>
      </c>
      <c r="N1437" s="15">
        <v>31</v>
      </c>
      <c r="O1437" s="17">
        <v>31</v>
      </c>
      <c r="P1437" s="44">
        <f t="shared" si="92"/>
        <v>0</v>
      </c>
    </row>
    <row r="1438" spans="1:16" ht="14.1" customHeight="1">
      <c r="A1438" s="2">
        <v>690</v>
      </c>
      <c r="B1438" s="2" t="str">
        <f>VLOOKUP(A1438,Sheet2!$A$1:$B$114,2)</f>
        <v>Pamlico Co</v>
      </c>
      <c r="C1438" s="2">
        <v>14</v>
      </c>
      <c r="D1438" s="2" t="str">
        <f>VLOOKUP(C1438,Sheet1!$A$1:$B$18,2)</f>
        <v>Technicians</v>
      </c>
      <c r="E1438" s="15">
        <v>4</v>
      </c>
      <c r="F1438" s="17">
        <v>3</v>
      </c>
      <c r="G1438" s="25">
        <f t="shared" si="89"/>
        <v>1</v>
      </c>
      <c r="H1438" s="15">
        <v>0</v>
      </c>
      <c r="I1438" s="17">
        <v>0</v>
      </c>
      <c r="J1438" s="25">
        <f t="shared" si="91"/>
        <v>0</v>
      </c>
      <c r="K1438" s="15">
        <v>0</v>
      </c>
      <c r="L1438" s="17">
        <v>0</v>
      </c>
      <c r="M1438" s="25">
        <f t="shared" si="90"/>
        <v>0</v>
      </c>
      <c r="N1438" s="15">
        <v>4</v>
      </c>
      <c r="O1438" s="17">
        <v>3</v>
      </c>
      <c r="P1438" s="44">
        <f t="shared" si="92"/>
        <v>1</v>
      </c>
    </row>
    <row r="1439" spans="1:16" ht="14.1" customHeight="1">
      <c r="A1439" s="2">
        <v>690</v>
      </c>
      <c r="B1439" s="2" t="str">
        <f>VLOOKUP(A1439,Sheet2!$A$1:$B$114,2)</f>
        <v>Pamlico Co</v>
      </c>
      <c r="C1439" s="2">
        <v>15</v>
      </c>
      <c r="D1439" s="2" t="str">
        <f>VLOOKUP(C1439,Sheet1!$A$1:$B$18,2)</f>
        <v>Clerks/Secretaries</v>
      </c>
      <c r="E1439" s="15">
        <v>13</v>
      </c>
      <c r="F1439" s="17">
        <v>7</v>
      </c>
      <c r="G1439" s="25">
        <f t="shared" si="89"/>
        <v>6</v>
      </c>
      <c r="H1439" s="15">
        <v>1</v>
      </c>
      <c r="I1439" s="17">
        <v>7</v>
      </c>
      <c r="J1439" s="25">
        <f t="shared" si="91"/>
        <v>-6</v>
      </c>
      <c r="K1439" s="15">
        <v>6</v>
      </c>
      <c r="L1439" s="17">
        <v>6</v>
      </c>
      <c r="M1439" s="25">
        <f t="shared" si="90"/>
        <v>0</v>
      </c>
      <c r="N1439" s="15">
        <v>20</v>
      </c>
      <c r="O1439" s="17">
        <v>20</v>
      </c>
      <c r="P1439" s="44">
        <f t="shared" si="92"/>
        <v>0</v>
      </c>
    </row>
    <row r="1440" spans="1:16" ht="14.1" customHeight="1">
      <c r="A1440" s="2">
        <v>690</v>
      </c>
      <c r="B1440" s="2" t="str">
        <f>VLOOKUP(A1440,Sheet2!$A$1:$B$114,2)</f>
        <v>Pamlico Co</v>
      </c>
      <c r="C1440" s="2">
        <v>16</v>
      </c>
      <c r="D1440" s="2" t="str">
        <f>VLOOKUP(C1440,Sheet1!$A$1:$B$18,2)</f>
        <v>Service Workers</v>
      </c>
      <c r="E1440" s="15">
        <v>12</v>
      </c>
      <c r="F1440" s="17">
        <v>8</v>
      </c>
      <c r="G1440" s="25">
        <f t="shared" si="89"/>
        <v>4</v>
      </c>
      <c r="H1440" s="15">
        <v>0</v>
      </c>
      <c r="I1440" s="17">
        <v>5</v>
      </c>
      <c r="J1440" s="25">
        <f t="shared" si="91"/>
        <v>-5</v>
      </c>
      <c r="K1440" s="15">
        <v>19</v>
      </c>
      <c r="L1440" s="17">
        <v>19</v>
      </c>
      <c r="M1440" s="25">
        <f t="shared" si="90"/>
        <v>0</v>
      </c>
      <c r="N1440" s="15">
        <v>31</v>
      </c>
      <c r="O1440" s="17">
        <v>32</v>
      </c>
      <c r="P1440" s="44">
        <f t="shared" si="92"/>
        <v>-1</v>
      </c>
    </row>
    <row r="1441" spans="1:16" ht="17.100000000000001" customHeight="1">
      <c r="A1441" s="2">
        <v>690</v>
      </c>
      <c r="B1441" s="2" t="str">
        <f>VLOOKUP(A1441,Sheet2!$A$1:$B$114,2)</f>
        <v>Pamlico Co</v>
      </c>
      <c r="C1441" s="2">
        <v>17</v>
      </c>
      <c r="D1441" s="2" t="str">
        <f>VLOOKUP(C1441,Sheet1!$A$1:$B$18,2)</f>
        <v>Skilled Crafts</v>
      </c>
      <c r="E1441" s="15">
        <v>0</v>
      </c>
      <c r="F1441" s="17">
        <v>0</v>
      </c>
      <c r="G1441" s="25">
        <f t="shared" si="89"/>
        <v>0</v>
      </c>
      <c r="H1441" s="15">
        <v>0</v>
      </c>
      <c r="I1441" s="17">
        <v>0</v>
      </c>
      <c r="J1441" s="25">
        <f t="shared" si="91"/>
        <v>0</v>
      </c>
      <c r="K1441" s="15">
        <v>0</v>
      </c>
      <c r="L1441" s="17">
        <v>0</v>
      </c>
      <c r="M1441" s="25">
        <f t="shared" si="90"/>
        <v>0</v>
      </c>
      <c r="N1441" s="15">
        <v>0</v>
      </c>
      <c r="O1441" s="17">
        <v>0</v>
      </c>
      <c r="P1441" s="44">
        <f t="shared" si="92"/>
        <v>0</v>
      </c>
    </row>
    <row r="1442" spans="1:16" ht="17.100000000000001" customHeight="1">
      <c r="A1442" s="2">
        <v>690</v>
      </c>
      <c r="B1442" s="2" t="str">
        <f>VLOOKUP(A1442,Sheet2!$A$1:$B$114,2)</f>
        <v>Pamlico Co</v>
      </c>
      <c r="C1442" s="2">
        <v>18</v>
      </c>
      <c r="D1442" s="2" t="str">
        <f>VLOOKUP(C1442,Sheet1!$A$1:$B$18,2)</f>
        <v>Laborers Unskilled</v>
      </c>
      <c r="E1442" s="15">
        <v>0</v>
      </c>
      <c r="F1442" s="17">
        <v>0</v>
      </c>
      <c r="G1442" s="25">
        <f t="shared" si="89"/>
        <v>0</v>
      </c>
      <c r="H1442" s="15">
        <v>0</v>
      </c>
      <c r="I1442" s="17">
        <v>0</v>
      </c>
      <c r="J1442" s="25">
        <f t="shared" si="91"/>
        <v>0</v>
      </c>
      <c r="K1442" s="15">
        <v>0</v>
      </c>
      <c r="L1442" s="17">
        <v>0</v>
      </c>
      <c r="M1442" s="25">
        <f t="shared" si="90"/>
        <v>0</v>
      </c>
      <c r="N1442" s="15">
        <v>0</v>
      </c>
      <c r="O1442" s="17">
        <v>0</v>
      </c>
      <c r="P1442" s="44">
        <f t="shared" si="92"/>
        <v>0</v>
      </c>
    </row>
    <row r="1443" spans="1:16" ht="14.1" customHeight="1">
      <c r="A1443" s="2">
        <v>700</v>
      </c>
      <c r="B1443" s="2" t="str">
        <f>VLOOKUP(A1443,Sheet2!$A$1:$B$114,2)</f>
        <v>Pasquotank Co</v>
      </c>
      <c r="C1443" s="2">
        <v>1</v>
      </c>
      <c r="D1443" s="2" t="str">
        <f>VLOOKUP(C1443,Sheet1!$A$1:$B$18,2)</f>
        <v>Officials, Administrators, Managers</v>
      </c>
      <c r="E1443" s="15">
        <v>2</v>
      </c>
      <c r="F1443" s="17">
        <v>3</v>
      </c>
      <c r="G1443" s="25">
        <f t="shared" si="89"/>
        <v>-1</v>
      </c>
      <c r="H1443" s="15">
        <v>0</v>
      </c>
      <c r="I1443" s="17">
        <v>0</v>
      </c>
      <c r="J1443" s="25">
        <f t="shared" si="91"/>
        <v>0</v>
      </c>
      <c r="K1443" s="15">
        <v>0</v>
      </c>
      <c r="L1443" s="17">
        <v>0</v>
      </c>
      <c r="M1443" s="25">
        <f t="shared" si="90"/>
        <v>0</v>
      </c>
      <c r="N1443" s="15">
        <v>2</v>
      </c>
      <c r="O1443" s="17">
        <v>3</v>
      </c>
      <c r="P1443" s="44">
        <f t="shared" si="92"/>
        <v>-1</v>
      </c>
    </row>
    <row r="1444" spans="1:16" ht="14.1" customHeight="1">
      <c r="A1444" s="2">
        <v>700</v>
      </c>
      <c r="B1444" s="2" t="str">
        <f>VLOOKUP(A1444,Sheet2!$A$1:$B$114,2)</f>
        <v>Pasquotank Co</v>
      </c>
      <c r="C1444" s="2">
        <v>2</v>
      </c>
      <c r="D1444" s="2" t="str">
        <f>VLOOKUP(C1444,Sheet1!$A$1:$B$18,2)</f>
        <v>Principals</v>
      </c>
      <c r="E1444" s="15">
        <v>10</v>
      </c>
      <c r="F1444" s="17">
        <v>12</v>
      </c>
      <c r="G1444" s="25">
        <f t="shared" si="89"/>
        <v>-2</v>
      </c>
      <c r="H1444" s="15">
        <v>0</v>
      </c>
      <c r="I1444" s="17">
        <v>0</v>
      </c>
      <c r="J1444" s="25">
        <f t="shared" si="91"/>
        <v>0</v>
      </c>
      <c r="K1444" s="15">
        <v>2</v>
      </c>
      <c r="L1444" s="17">
        <v>0</v>
      </c>
      <c r="M1444" s="25">
        <f t="shared" si="90"/>
        <v>2</v>
      </c>
      <c r="N1444" s="15">
        <v>12</v>
      </c>
      <c r="O1444" s="17">
        <v>12</v>
      </c>
      <c r="P1444" s="44">
        <f t="shared" si="92"/>
        <v>0</v>
      </c>
    </row>
    <row r="1445" spans="1:16" ht="14.1" customHeight="1">
      <c r="A1445" s="2">
        <v>700</v>
      </c>
      <c r="B1445" s="2" t="str">
        <f>VLOOKUP(A1445,Sheet2!$A$1:$B$114,2)</f>
        <v>Pasquotank Co</v>
      </c>
      <c r="C1445" s="2">
        <v>3</v>
      </c>
      <c r="D1445" s="2" t="str">
        <f>VLOOKUP(C1445,Sheet1!$A$1:$B$18,2)</f>
        <v>Assistant Principals, Teaching</v>
      </c>
      <c r="E1445" s="15">
        <v>0</v>
      </c>
      <c r="F1445" s="17">
        <v>0</v>
      </c>
      <c r="G1445" s="25">
        <f t="shared" si="89"/>
        <v>0</v>
      </c>
      <c r="H1445" s="15">
        <v>0</v>
      </c>
      <c r="I1445" s="17">
        <v>0</v>
      </c>
      <c r="J1445" s="25">
        <f t="shared" si="91"/>
        <v>0</v>
      </c>
      <c r="K1445" s="15">
        <v>0</v>
      </c>
      <c r="L1445" s="17">
        <v>0</v>
      </c>
      <c r="M1445" s="25">
        <f t="shared" si="90"/>
        <v>0</v>
      </c>
      <c r="N1445" s="15">
        <v>0</v>
      </c>
      <c r="O1445" s="17">
        <v>0</v>
      </c>
      <c r="P1445" s="44">
        <f t="shared" si="92"/>
        <v>0</v>
      </c>
    </row>
    <row r="1446" spans="1:16" ht="14.1" customHeight="1">
      <c r="A1446" s="2">
        <v>700</v>
      </c>
      <c r="B1446" s="2" t="str">
        <f>VLOOKUP(A1446,Sheet2!$A$1:$B$114,2)</f>
        <v>Pasquotank Co</v>
      </c>
      <c r="C1446" s="2">
        <v>4</v>
      </c>
      <c r="D1446" s="2" t="str">
        <f>VLOOKUP(C1446,Sheet1!$A$1:$B$18,2)</f>
        <v>Assistant Principals, Non-Teaching</v>
      </c>
      <c r="E1446" s="15">
        <v>7</v>
      </c>
      <c r="F1446" s="17">
        <v>7</v>
      </c>
      <c r="G1446" s="25">
        <f t="shared" si="89"/>
        <v>0</v>
      </c>
      <c r="H1446" s="15">
        <v>0</v>
      </c>
      <c r="I1446" s="17">
        <v>0</v>
      </c>
      <c r="J1446" s="25">
        <f t="shared" si="91"/>
        <v>0</v>
      </c>
      <c r="K1446" s="15">
        <v>2</v>
      </c>
      <c r="L1446" s="17">
        <v>3</v>
      </c>
      <c r="M1446" s="25">
        <f t="shared" si="90"/>
        <v>-1</v>
      </c>
      <c r="N1446" s="15">
        <v>9</v>
      </c>
      <c r="O1446" s="17">
        <v>10</v>
      </c>
      <c r="P1446" s="44">
        <f t="shared" si="92"/>
        <v>-1</v>
      </c>
    </row>
    <row r="1447" spans="1:16" ht="14.1" customHeight="1">
      <c r="A1447" s="2">
        <v>700</v>
      </c>
      <c r="B1447" s="2" t="str">
        <f>VLOOKUP(A1447,Sheet2!$A$1:$B$114,2)</f>
        <v>Pasquotank Co</v>
      </c>
      <c r="C1447" s="2">
        <v>5</v>
      </c>
      <c r="D1447" s="2" t="str">
        <f>VLOOKUP(C1447,Sheet1!$A$1:$B$18,2)</f>
        <v>Elementry Teachers</v>
      </c>
      <c r="E1447" s="15">
        <v>204</v>
      </c>
      <c r="F1447" s="17">
        <v>190</v>
      </c>
      <c r="G1447" s="25">
        <f t="shared" si="89"/>
        <v>14</v>
      </c>
      <c r="H1447" s="15">
        <v>8</v>
      </c>
      <c r="I1447" s="17">
        <v>21</v>
      </c>
      <c r="J1447" s="25">
        <f t="shared" si="91"/>
        <v>-13</v>
      </c>
      <c r="K1447" s="15">
        <v>1</v>
      </c>
      <c r="L1447" s="17">
        <v>3</v>
      </c>
      <c r="M1447" s="25">
        <f t="shared" si="90"/>
        <v>-2</v>
      </c>
      <c r="N1447" s="15">
        <v>213</v>
      </c>
      <c r="O1447" s="17">
        <v>214</v>
      </c>
      <c r="P1447" s="44">
        <f t="shared" si="92"/>
        <v>-1</v>
      </c>
    </row>
    <row r="1448" spans="1:16" ht="14.1" customHeight="1">
      <c r="A1448" s="2">
        <v>700</v>
      </c>
      <c r="B1448" s="2" t="str">
        <f>VLOOKUP(A1448,Sheet2!$A$1:$B$114,2)</f>
        <v>Pasquotank Co</v>
      </c>
      <c r="C1448" s="2">
        <v>6</v>
      </c>
      <c r="D1448" s="2" t="str">
        <f>VLOOKUP(C1448,Sheet1!$A$1:$B$18,2)</f>
        <v>Secondary Teachers</v>
      </c>
      <c r="E1448" s="15">
        <v>120</v>
      </c>
      <c r="F1448" s="17">
        <v>123</v>
      </c>
      <c r="G1448" s="25">
        <f t="shared" si="89"/>
        <v>-3</v>
      </c>
      <c r="H1448" s="15">
        <v>7</v>
      </c>
      <c r="I1448" s="17">
        <v>9</v>
      </c>
      <c r="J1448" s="25">
        <f t="shared" si="91"/>
        <v>-2</v>
      </c>
      <c r="K1448" s="15">
        <v>7</v>
      </c>
      <c r="L1448" s="17">
        <v>7</v>
      </c>
      <c r="M1448" s="25">
        <f t="shared" si="90"/>
        <v>0</v>
      </c>
      <c r="N1448" s="15">
        <v>134</v>
      </c>
      <c r="O1448" s="17">
        <v>139</v>
      </c>
      <c r="P1448" s="44">
        <f t="shared" si="92"/>
        <v>-5</v>
      </c>
    </row>
    <row r="1449" spans="1:16" ht="14.1" customHeight="1">
      <c r="A1449" s="2">
        <v>700</v>
      </c>
      <c r="B1449" s="2" t="str">
        <f>VLOOKUP(A1449,Sheet2!$A$1:$B$114,2)</f>
        <v>Pasquotank Co</v>
      </c>
      <c r="C1449" s="2">
        <v>7</v>
      </c>
      <c r="D1449" s="2" t="str">
        <f>VLOOKUP(C1449,Sheet1!$A$1:$B$18,2)</f>
        <v>Other Teachers</v>
      </c>
      <c r="E1449" s="15">
        <v>67</v>
      </c>
      <c r="F1449" s="17">
        <v>71</v>
      </c>
      <c r="G1449" s="25">
        <f t="shared" si="89"/>
        <v>-4</v>
      </c>
      <c r="H1449" s="15">
        <v>22</v>
      </c>
      <c r="I1449" s="17">
        <v>29</v>
      </c>
      <c r="J1449" s="25">
        <f t="shared" si="91"/>
        <v>-7</v>
      </c>
      <c r="K1449" s="15">
        <v>3</v>
      </c>
      <c r="L1449" s="17">
        <v>2</v>
      </c>
      <c r="M1449" s="25">
        <f t="shared" si="90"/>
        <v>1</v>
      </c>
      <c r="N1449" s="15">
        <v>92</v>
      </c>
      <c r="O1449" s="17">
        <v>102</v>
      </c>
      <c r="P1449" s="44">
        <f t="shared" si="92"/>
        <v>-10</v>
      </c>
    </row>
    <row r="1450" spans="1:16" ht="14.1" customHeight="1">
      <c r="A1450" s="2">
        <v>700</v>
      </c>
      <c r="B1450" s="2" t="str">
        <f>VLOOKUP(A1450,Sheet2!$A$1:$B$114,2)</f>
        <v>Pasquotank Co</v>
      </c>
      <c r="C1450" s="2">
        <v>8</v>
      </c>
      <c r="D1450" s="2" t="str">
        <f>VLOOKUP(C1450,Sheet1!$A$1:$B$18,2)</f>
        <v>Guidence Personnel</v>
      </c>
      <c r="E1450" s="15">
        <v>15</v>
      </c>
      <c r="F1450" s="17">
        <v>17</v>
      </c>
      <c r="G1450" s="25">
        <f t="shared" si="89"/>
        <v>-2</v>
      </c>
      <c r="H1450" s="15">
        <v>0</v>
      </c>
      <c r="I1450" s="17">
        <v>0</v>
      </c>
      <c r="J1450" s="25">
        <f t="shared" si="91"/>
        <v>0</v>
      </c>
      <c r="K1450" s="15">
        <v>1</v>
      </c>
      <c r="L1450" s="17">
        <v>1</v>
      </c>
      <c r="M1450" s="25">
        <f t="shared" si="90"/>
        <v>0</v>
      </c>
      <c r="N1450" s="15">
        <v>16</v>
      </c>
      <c r="O1450" s="17">
        <v>18</v>
      </c>
      <c r="P1450" s="44">
        <f t="shared" si="92"/>
        <v>-2</v>
      </c>
    </row>
    <row r="1451" spans="1:16" ht="14.1" customHeight="1">
      <c r="A1451" s="2">
        <v>700</v>
      </c>
      <c r="B1451" s="2" t="str">
        <f>VLOOKUP(A1451,Sheet2!$A$1:$B$114,2)</f>
        <v>Pasquotank Co</v>
      </c>
      <c r="C1451" s="2">
        <v>9</v>
      </c>
      <c r="D1451" s="2" t="str">
        <f>VLOOKUP(C1451,Sheet1!$A$1:$B$18,2)</f>
        <v>Psychology Personnel</v>
      </c>
      <c r="E1451" s="15">
        <v>3</v>
      </c>
      <c r="F1451" s="17">
        <v>3</v>
      </c>
      <c r="G1451" s="25">
        <f t="shared" si="89"/>
        <v>0</v>
      </c>
      <c r="H1451" s="15">
        <v>0</v>
      </c>
      <c r="I1451" s="17">
        <v>1</v>
      </c>
      <c r="J1451" s="25">
        <f t="shared" si="91"/>
        <v>-1</v>
      </c>
      <c r="K1451" s="15">
        <v>0</v>
      </c>
      <c r="L1451" s="17">
        <v>0</v>
      </c>
      <c r="M1451" s="25">
        <f t="shared" si="90"/>
        <v>0</v>
      </c>
      <c r="N1451" s="15">
        <v>3</v>
      </c>
      <c r="O1451" s="17">
        <v>4</v>
      </c>
      <c r="P1451" s="44">
        <f t="shared" si="92"/>
        <v>-1</v>
      </c>
    </row>
    <row r="1452" spans="1:16" ht="14.1" customHeight="1">
      <c r="A1452" s="2">
        <v>700</v>
      </c>
      <c r="B1452" s="2" t="str">
        <f>VLOOKUP(A1452,Sheet2!$A$1:$B$114,2)</f>
        <v>Pasquotank Co</v>
      </c>
      <c r="C1452" s="2">
        <v>10</v>
      </c>
      <c r="D1452" s="2" t="str">
        <f>VLOOKUP(C1452,Sheet1!$A$1:$B$18,2)</f>
        <v>Media Cordinators and Audio Visual</v>
      </c>
      <c r="E1452" s="15">
        <v>11</v>
      </c>
      <c r="F1452" s="17">
        <v>11</v>
      </c>
      <c r="G1452" s="25">
        <f t="shared" si="89"/>
        <v>0</v>
      </c>
      <c r="H1452" s="15">
        <v>0</v>
      </c>
      <c r="I1452" s="17">
        <v>0</v>
      </c>
      <c r="J1452" s="25">
        <f t="shared" si="91"/>
        <v>0</v>
      </c>
      <c r="K1452" s="15">
        <v>0</v>
      </c>
      <c r="L1452" s="17">
        <v>0</v>
      </c>
      <c r="M1452" s="25">
        <f t="shared" si="90"/>
        <v>0</v>
      </c>
      <c r="N1452" s="15">
        <v>11</v>
      </c>
      <c r="O1452" s="17">
        <v>11</v>
      </c>
      <c r="P1452" s="44">
        <f t="shared" si="92"/>
        <v>0</v>
      </c>
    </row>
    <row r="1453" spans="1:16" ht="14.1" customHeight="1">
      <c r="A1453" s="2">
        <v>700</v>
      </c>
      <c r="B1453" s="2" t="str">
        <f>VLOOKUP(A1453,Sheet2!$A$1:$B$114,2)</f>
        <v>Pasquotank Co</v>
      </c>
      <c r="C1453" s="2">
        <v>11</v>
      </c>
      <c r="D1453" s="2" t="str">
        <f>VLOOKUP(C1453,Sheet1!$A$1:$B$18,2)</f>
        <v>Consultants and Supervisors of Instructions</v>
      </c>
      <c r="E1453" s="15">
        <v>5</v>
      </c>
      <c r="F1453" s="17">
        <v>6</v>
      </c>
      <c r="G1453" s="25">
        <f t="shared" si="89"/>
        <v>-1</v>
      </c>
      <c r="H1453" s="15">
        <v>3</v>
      </c>
      <c r="I1453" s="17">
        <v>3</v>
      </c>
      <c r="J1453" s="25">
        <f t="shared" si="91"/>
        <v>0</v>
      </c>
      <c r="K1453" s="15">
        <v>1</v>
      </c>
      <c r="L1453" s="17">
        <v>2</v>
      </c>
      <c r="M1453" s="25">
        <f t="shared" si="90"/>
        <v>-1</v>
      </c>
      <c r="N1453" s="15">
        <v>9</v>
      </c>
      <c r="O1453" s="17">
        <v>11</v>
      </c>
      <c r="P1453" s="44">
        <f t="shared" si="92"/>
        <v>-2</v>
      </c>
    </row>
    <row r="1454" spans="1:16" ht="14.1" customHeight="1">
      <c r="A1454" s="2">
        <v>700</v>
      </c>
      <c r="B1454" s="2" t="str">
        <f>VLOOKUP(A1454,Sheet2!$A$1:$B$114,2)</f>
        <v>Pasquotank Co</v>
      </c>
      <c r="C1454" s="2">
        <v>12</v>
      </c>
      <c r="D1454" s="2" t="str">
        <f>VLOOKUP(C1454,Sheet1!$A$1:$B$18,2)</f>
        <v>Other Professional Staff</v>
      </c>
      <c r="E1454" s="15">
        <v>9</v>
      </c>
      <c r="F1454" s="17">
        <v>7</v>
      </c>
      <c r="G1454" s="25">
        <f t="shared" si="89"/>
        <v>2</v>
      </c>
      <c r="H1454" s="15">
        <v>5</v>
      </c>
      <c r="I1454" s="17">
        <v>6</v>
      </c>
      <c r="J1454" s="25">
        <f t="shared" si="91"/>
        <v>-1</v>
      </c>
      <c r="K1454" s="15">
        <v>8</v>
      </c>
      <c r="L1454" s="17">
        <v>9</v>
      </c>
      <c r="M1454" s="25">
        <f t="shared" si="90"/>
        <v>-1</v>
      </c>
      <c r="N1454" s="15">
        <v>22</v>
      </c>
      <c r="O1454" s="17">
        <v>22</v>
      </c>
      <c r="P1454" s="44">
        <f t="shared" si="92"/>
        <v>0</v>
      </c>
    </row>
    <row r="1455" spans="1:16" ht="14.1" customHeight="1">
      <c r="A1455" s="2">
        <v>700</v>
      </c>
      <c r="B1455" s="2" t="str">
        <f>VLOOKUP(A1455,Sheet2!$A$1:$B$114,2)</f>
        <v>Pasquotank Co</v>
      </c>
      <c r="C1455" s="2">
        <v>13</v>
      </c>
      <c r="D1455" s="2" t="str">
        <f>VLOOKUP(C1455,Sheet1!$A$1:$B$18,2)</f>
        <v>Teacher Assistants</v>
      </c>
      <c r="E1455" s="15">
        <v>89</v>
      </c>
      <c r="F1455" s="17">
        <v>93</v>
      </c>
      <c r="G1455" s="25">
        <f t="shared" si="89"/>
        <v>-4</v>
      </c>
      <c r="H1455" s="15">
        <v>23</v>
      </c>
      <c r="I1455" s="17">
        <v>31</v>
      </c>
      <c r="J1455" s="25">
        <f t="shared" si="91"/>
        <v>-8</v>
      </c>
      <c r="K1455" s="15">
        <v>19</v>
      </c>
      <c r="L1455" s="17">
        <v>18</v>
      </c>
      <c r="M1455" s="25">
        <f t="shared" si="90"/>
        <v>1</v>
      </c>
      <c r="N1455" s="15">
        <v>131</v>
      </c>
      <c r="O1455" s="17">
        <v>142</v>
      </c>
      <c r="P1455" s="44">
        <f t="shared" si="92"/>
        <v>-11</v>
      </c>
    </row>
    <row r="1456" spans="1:16" ht="14.1" customHeight="1">
      <c r="A1456" s="2">
        <v>700</v>
      </c>
      <c r="B1456" s="2" t="str">
        <f>VLOOKUP(A1456,Sheet2!$A$1:$B$114,2)</f>
        <v>Pasquotank Co</v>
      </c>
      <c r="C1456" s="2">
        <v>14</v>
      </c>
      <c r="D1456" s="2" t="str">
        <f>VLOOKUP(C1456,Sheet1!$A$1:$B$18,2)</f>
        <v>Technicians</v>
      </c>
      <c r="E1456" s="15">
        <v>1</v>
      </c>
      <c r="F1456" s="17">
        <v>0</v>
      </c>
      <c r="G1456" s="25">
        <f t="shared" si="89"/>
        <v>1</v>
      </c>
      <c r="H1456" s="15">
        <v>0</v>
      </c>
      <c r="I1456" s="17">
        <v>0</v>
      </c>
      <c r="J1456" s="25">
        <f t="shared" si="91"/>
        <v>0</v>
      </c>
      <c r="K1456" s="15">
        <v>4</v>
      </c>
      <c r="L1456" s="17">
        <v>5</v>
      </c>
      <c r="M1456" s="25">
        <f t="shared" si="90"/>
        <v>-1</v>
      </c>
      <c r="N1456" s="15">
        <v>5</v>
      </c>
      <c r="O1456" s="17">
        <v>5</v>
      </c>
      <c r="P1456" s="44">
        <f t="shared" si="92"/>
        <v>0</v>
      </c>
    </row>
    <row r="1457" spans="1:16" ht="14.1" customHeight="1">
      <c r="A1457" s="2">
        <v>700</v>
      </c>
      <c r="B1457" s="2" t="str">
        <f>VLOOKUP(A1457,Sheet2!$A$1:$B$114,2)</f>
        <v>Pasquotank Co</v>
      </c>
      <c r="C1457" s="2">
        <v>15</v>
      </c>
      <c r="D1457" s="2" t="str">
        <f>VLOOKUP(C1457,Sheet1!$A$1:$B$18,2)</f>
        <v>Clerks/Secretaries</v>
      </c>
      <c r="E1457" s="15">
        <v>27</v>
      </c>
      <c r="F1457" s="17">
        <v>3</v>
      </c>
      <c r="G1457" s="25">
        <f t="shared" si="89"/>
        <v>24</v>
      </c>
      <c r="H1457" s="15">
        <v>15</v>
      </c>
      <c r="I1457" s="17">
        <v>35</v>
      </c>
      <c r="J1457" s="25">
        <f t="shared" si="91"/>
        <v>-20</v>
      </c>
      <c r="K1457" s="15">
        <v>7</v>
      </c>
      <c r="L1457" s="17">
        <v>12</v>
      </c>
      <c r="M1457" s="25">
        <f t="shared" si="90"/>
        <v>-5</v>
      </c>
      <c r="N1457" s="15">
        <v>49</v>
      </c>
      <c r="O1457" s="17">
        <v>50</v>
      </c>
      <c r="P1457" s="44">
        <f t="shared" si="92"/>
        <v>-1</v>
      </c>
    </row>
    <row r="1458" spans="1:16" ht="14.1" customHeight="1">
      <c r="A1458" s="2">
        <v>700</v>
      </c>
      <c r="B1458" s="2" t="str">
        <f>VLOOKUP(A1458,Sheet2!$A$1:$B$114,2)</f>
        <v>Pasquotank Co</v>
      </c>
      <c r="C1458" s="2">
        <v>16</v>
      </c>
      <c r="D1458" s="2" t="str">
        <f>VLOOKUP(C1458,Sheet1!$A$1:$B$18,2)</f>
        <v>Service Workers</v>
      </c>
      <c r="E1458" s="15">
        <v>0</v>
      </c>
      <c r="F1458" s="17">
        <v>0</v>
      </c>
      <c r="G1458" s="25">
        <f t="shared" si="89"/>
        <v>0</v>
      </c>
      <c r="H1458" s="15">
        <v>0</v>
      </c>
      <c r="I1458" s="17">
        <v>1</v>
      </c>
      <c r="J1458" s="25">
        <f t="shared" si="91"/>
        <v>-1</v>
      </c>
      <c r="K1458" s="15">
        <v>55</v>
      </c>
      <c r="L1458" s="17">
        <v>58</v>
      </c>
      <c r="M1458" s="25">
        <f t="shared" si="90"/>
        <v>-3</v>
      </c>
      <c r="N1458" s="15">
        <v>55</v>
      </c>
      <c r="O1458" s="17">
        <v>59</v>
      </c>
      <c r="P1458" s="44">
        <f t="shared" si="92"/>
        <v>-4</v>
      </c>
    </row>
    <row r="1459" spans="1:16" ht="14.1" customHeight="1">
      <c r="A1459" s="2">
        <v>700</v>
      </c>
      <c r="B1459" s="2" t="str">
        <f>VLOOKUP(A1459,Sheet2!$A$1:$B$114,2)</f>
        <v>Pasquotank Co</v>
      </c>
      <c r="C1459" s="2">
        <v>17</v>
      </c>
      <c r="D1459" s="2" t="str">
        <f>VLOOKUP(C1459,Sheet1!$A$1:$B$18,2)</f>
        <v>Skilled Crafts</v>
      </c>
      <c r="E1459" s="15">
        <v>6</v>
      </c>
      <c r="F1459" s="17">
        <v>7</v>
      </c>
      <c r="G1459" s="25">
        <f t="shared" si="89"/>
        <v>-1</v>
      </c>
      <c r="H1459" s="15">
        <v>0</v>
      </c>
      <c r="I1459" s="17">
        <v>0</v>
      </c>
      <c r="J1459" s="25">
        <f t="shared" si="91"/>
        <v>0</v>
      </c>
      <c r="K1459" s="15">
        <v>24</v>
      </c>
      <c r="L1459" s="17">
        <v>24</v>
      </c>
      <c r="M1459" s="25">
        <f t="shared" si="90"/>
        <v>0</v>
      </c>
      <c r="N1459" s="15">
        <v>30</v>
      </c>
      <c r="O1459" s="17">
        <v>31</v>
      </c>
      <c r="P1459" s="44">
        <f t="shared" si="92"/>
        <v>-1</v>
      </c>
    </row>
    <row r="1460" spans="1:16" ht="14.1" customHeight="1">
      <c r="A1460" s="2">
        <v>700</v>
      </c>
      <c r="B1460" s="2" t="str">
        <f>VLOOKUP(A1460,Sheet2!$A$1:$B$114,2)</f>
        <v>Pasquotank Co</v>
      </c>
      <c r="C1460" s="2">
        <v>18</v>
      </c>
      <c r="D1460" s="2" t="str">
        <f>VLOOKUP(C1460,Sheet1!$A$1:$B$18,2)</f>
        <v>Laborers Unskilled</v>
      </c>
      <c r="E1460" s="15">
        <v>3</v>
      </c>
      <c r="F1460" s="17">
        <v>4</v>
      </c>
      <c r="G1460" s="25">
        <f t="shared" si="89"/>
        <v>-1</v>
      </c>
      <c r="H1460" s="15">
        <v>0</v>
      </c>
      <c r="I1460" s="17">
        <v>0</v>
      </c>
      <c r="J1460" s="25">
        <f t="shared" si="91"/>
        <v>0</v>
      </c>
      <c r="K1460" s="15">
        <v>0</v>
      </c>
      <c r="L1460" s="17">
        <v>0</v>
      </c>
      <c r="M1460" s="25">
        <f t="shared" si="90"/>
        <v>0</v>
      </c>
      <c r="N1460" s="15">
        <v>3</v>
      </c>
      <c r="O1460" s="17">
        <v>4</v>
      </c>
      <c r="P1460" s="44">
        <f t="shared" si="92"/>
        <v>-1</v>
      </c>
    </row>
    <row r="1461" spans="1:16" ht="14.1" customHeight="1">
      <c r="A1461" s="2">
        <v>710</v>
      </c>
      <c r="B1461" s="2" t="str">
        <f>VLOOKUP(A1461,Sheet2!$A$1:$B$114,2)</f>
        <v>Pender Co</v>
      </c>
      <c r="C1461" s="2">
        <v>1</v>
      </c>
      <c r="D1461" s="2" t="str">
        <f>VLOOKUP(C1461,Sheet1!$A$1:$B$18,2)</f>
        <v>Officials, Administrators, Managers</v>
      </c>
      <c r="E1461" s="15">
        <v>2</v>
      </c>
      <c r="F1461" s="17">
        <v>6</v>
      </c>
      <c r="G1461" s="25">
        <f t="shared" si="89"/>
        <v>-4</v>
      </c>
      <c r="H1461" s="15">
        <v>1</v>
      </c>
      <c r="I1461" s="17">
        <v>0</v>
      </c>
      <c r="J1461" s="25">
        <f t="shared" si="91"/>
        <v>1</v>
      </c>
      <c r="K1461" s="15">
        <v>2</v>
      </c>
      <c r="L1461" s="17">
        <v>2</v>
      </c>
      <c r="M1461" s="25">
        <f t="shared" si="90"/>
        <v>0</v>
      </c>
      <c r="N1461" s="15">
        <v>5</v>
      </c>
      <c r="O1461" s="17">
        <v>8</v>
      </c>
      <c r="P1461" s="44">
        <f t="shared" si="92"/>
        <v>-3</v>
      </c>
    </row>
    <row r="1462" spans="1:16" ht="14.1" customHeight="1">
      <c r="A1462" s="2">
        <v>710</v>
      </c>
      <c r="B1462" s="2" t="str">
        <f>VLOOKUP(A1462,Sheet2!$A$1:$B$114,2)</f>
        <v>Pender Co</v>
      </c>
      <c r="C1462" s="2">
        <v>2</v>
      </c>
      <c r="D1462" s="2" t="str">
        <f>VLOOKUP(C1462,Sheet1!$A$1:$B$18,2)</f>
        <v>Principals</v>
      </c>
      <c r="E1462" s="15">
        <v>16</v>
      </c>
      <c r="F1462" s="17">
        <v>16</v>
      </c>
      <c r="G1462" s="25">
        <f t="shared" si="89"/>
        <v>0</v>
      </c>
      <c r="H1462" s="15">
        <v>0</v>
      </c>
      <c r="I1462" s="17">
        <v>0</v>
      </c>
      <c r="J1462" s="25">
        <f t="shared" si="91"/>
        <v>0</v>
      </c>
      <c r="K1462" s="15">
        <v>0</v>
      </c>
      <c r="L1462" s="17">
        <v>0</v>
      </c>
      <c r="M1462" s="25">
        <f t="shared" si="90"/>
        <v>0</v>
      </c>
      <c r="N1462" s="15">
        <v>16</v>
      </c>
      <c r="O1462" s="17">
        <v>16</v>
      </c>
      <c r="P1462" s="44">
        <f t="shared" si="92"/>
        <v>0</v>
      </c>
    </row>
    <row r="1463" spans="1:16" ht="14.1" customHeight="1">
      <c r="A1463" s="2">
        <v>710</v>
      </c>
      <c r="B1463" s="2" t="str">
        <f>VLOOKUP(A1463,Sheet2!$A$1:$B$114,2)</f>
        <v>Pender Co</v>
      </c>
      <c r="C1463" s="2">
        <v>3</v>
      </c>
      <c r="D1463" s="2" t="str">
        <f>VLOOKUP(C1463,Sheet1!$A$1:$B$18,2)</f>
        <v>Assistant Principals, Teaching</v>
      </c>
      <c r="E1463" s="15">
        <v>0</v>
      </c>
      <c r="F1463" s="17">
        <v>0</v>
      </c>
      <c r="G1463" s="25">
        <f t="shared" si="89"/>
        <v>0</v>
      </c>
      <c r="H1463" s="15">
        <v>0</v>
      </c>
      <c r="I1463" s="17">
        <v>0</v>
      </c>
      <c r="J1463" s="25">
        <f t="shared" si="91"/>
        <v>0</v>
      </c>
      <c r="K1463" s="15">
        <v>0</v>
      </c>
      <c r="L1463" s="17">
        <v>1</v>
      </c>
      <c r="M1463" s="25">
        <f t="shared" si="90"/>
        <v>-1</v>
      </c>
      <c r="N1463" s="15">
        <v>0</v>
      </c>
      <c r="O1463" s="17">
        <v>1</v>
      </c>
      <c r="P1463" s="44">
        <f t="shared" si="92"/>
        <v>-1</v>
      </c>
    </row>
    <row r="1464" spans="1:16" ht="14.1" customHeight="1">
      <c r="A1464" s="2">
        <v>710</v>
      </c>
      <c r="B1464" s="2" t="str">
        <f>VLOOKUP(A1464,Sheet2!$A$1:$B$114,2)</f>
        <v>Pender Co</v>
      </c>
      <c r="C1464" s="2">
        <v>4</v>
      </c>
      <c r="D1464" s="2" t="str">
        <f>VLOOKUP(C1464,Sheet1!$A$1:$B$18,2)</f>
        <v>Assistant Principals, Non-Teaching</v>
      </c>
      <c r="E1464" s="15">
        <v>11</v>
      </c>
      <c r="F1464" s="17">
        <v>12</v>
      </c>
      <c r="G1464" s="25">
        <f t="shared" si="89"/>
        <v>-1</v>
      </c>
      <c r="H1464" s="15">
        <v>5</v>
      </c>
      <c r="I1464" s="17">
        <v>0</v>
      </c>
      <c r="J1464" s="25">
        <f t="shared" si="91"/>
        <v>5</v>
      </c>
      <c r="K1464" s="15">
        <v>4</v>
      </c>
      <c r="L1464" s="17">
        <v>7</v>
      </c>
      <c r="M1464" s="25">
        <f t="shared" si="90"/>
        <v>-3</v>
      </c>
      <c r="N1464" s="15">
        <v>20</v>
      </c>
      <c r="O1464" s="17">
        <v>19</v>
      </c>
      <c r="P1464" s="44">
        <f t="shared" si="92"/>
        <v>1</v>
      </c>
    </row>
    <row r="1465" spans="1:16" ht="14.1" customHeight="1">
      <c r="A1465" s="2">
        <v>710</v>
      </c>
      <c r="B1465" s="2" t="str">
        <f>VLOOKUP(A1465,Sheet2!$A$1:$B$114,2)</f>
        <v>Pender Co</v>
      </c>
      <c r="C1465" s="2">
        <v>5</v>
      </c>
      <c r="D1465" s="2" t="str">
        <f>VLOOKUP(C1465,Sheet1!$A$1:$B$18,2)</f>
        <v>Elementry Teachers</v>
      </c>
      <c r="E1465" s="15">
        <v>245</v>
      </c>
      <c r="F1465" s="17">
        <v>165</v>
      </c>
      <c r="G1465" s="25">
        <f t="shared" si="89"/>
        <v>80</v>
      </c>
      <c r="H1465" s="15">
        <v>28</v>
      </c>
      <c r="I1465" s="17">
        <v>13</v>
      </c>
      <c r="J1465" s="25">
        <f t="shared" si="91"/>
        <v>15</v>
      </c>
      <c r="K1465" s="15">
        <v>2</v>
      </c>
      <c r="L1465" s="17">
        <v>0</v>
      </c>
      <c r="M1465" s="25">
        <f t="shared" si="90"/>
        <v>2</v>
      </c>
      <c r="N1465" s="15">
        <v>275</v>
      </c>
      <c r="O1465" s="17">
        <v>178</v>
      </c>
      <c r="P1465" s="44">
        <f t="shared" si="92"/>
        <v>97</v>
      </c>
    </row>
    <row r="1466" spans="1:16" ht="14.1" customHeight="1">
      <c r="A1466" s="2">
        <v>710</v>
      </c>
      <c r="B1466" s="2" t="str">
        <f>VLOOKUP(A1466,Sheet2!$A$1:$B$114,2)</f>
        <v>Pender Co</v>
      </c>
      <c r="C1466" s="2">
        <v>6</v>
      </c>
      <c r="D1466" s="2" t="str">
        <f>VLOOKUP(C1466,Sheet1!$A$1:$B$18,2)</f>
        <v>Secondary Teachers</v>
      </c>
      <c r="E1466" s="15">
        <v>114</v>
      </c>
      <c r="F1466" s="17">
        <v>197</v>
      </c>
      <c r="G1466" s="25">
        <f t="shared" si="89"/>
        <v>-83</v>
      </c>
      <c r="H1466" s="15">
        <v>2</v>
      </c>
      <c r="I1466" s="17">
        <v>5</v>
      </c>
      <c r="J1466" s="25">
        <f t="shared" si="91"/>
        <v>-3</v>
      </c>
      <c r="K1466" s="15">
        <v>4</v>
      </c>
      <c r="L1466" s="17">
        <v>4</v>
      </c>
      <c r="M1466" s="25">
        <f t="shared" si="90"/>
        <v>0</v>
      </c>
      <c r="N1466" s="15">
        <v>120</v>
      </c>
      <c r="O1466" s="17">
        <v>206</v>
      </c>
      <c r="P1466" s="44">
        <f t="shared" si="92"/>
        <v>-86</v>
      </c>
    </row>
    <row r="1467" spans="1:16" ht="14.1" customHeight="1">
      <c r="A1467" s="2">
        <v>710</v>
      </c>
      <c r="B1467" s="2" t="str">
        <f>VLOOKUP(A1467,Sheet2!$A$1:$B$114,2)</f>
        <v>Pender Co</v>
      </c>
      <c r="C1467" s="2">
        <v>7</v>
      </c>
      <c r="D1467" s="2" t="str">
        <f>VLOOKUP(C1467,Sheet1!$A$1:$B$18,2)</f>
        <v>Other Teachers</v>
      </c>
      <c r="E1467" s="15">
        <v>56</v>
      </c>
      <c r="F1467" s="17">
        <v>101</v>
      </c>
      <c r="G1467" s="25">
        <f t="shared" si="89"/>
        <v>-45</v>
      </c>
      <c r="H1467" s="15">
        <v>24</v>
      </c>
      <c r="I1467" s="17">
        <v>53</v>
      </c>
      <c r="J1467" s="25">
        <f t="shared" si="91"/>
        <v>-29</v>
      </c>
      <c r="K1467" s="15">
        <v>14</v>
      </c>
      <c r="L1467" s="17">
        <v>2</v>
      </c>
      <c r="M1467" s="25">
        <f t="shared" si="90"/>
        <v>12</v>
      </c>
      <c r="N1467" s="15">
        <v>94</v>
      </c>
      <c r="O1467" s="17">
        <v>156</v>
      </c>
      <c r="P1467" s="44">
        <f t="shared" si="92"/>
        <v>-62</v>
      </c>
    </row>
    <row r="1468" spans="1:16" ht="14.1" customHeight="1">
      <c r="A1468" s="2">
        <v>710</v>
      </c>
      <c r="B1468" s="2" t="str">
        <f>VLOOKUP(A1468,Sheet2!$A$1:$B$114,2)</f>
        <v>Pender Co</v>
      </c>
      <c r="C1468" s="2">
        <v>8</v>
      </c>
      <c r="D1468" s="2" t="str">
        <f>VLOOKUP(C1468,Sheet1!$A$1:$B$18,2)</f>
        <v>Guidence Personnel</v>
      </c>
      <c r="E1468" s="15">
        <v>20</v>
      </c>
      <c r="F1468" s="17">
        <v>21</v>
      </c>
      <c r="G1468" s="25">
        <f t="shared" si="89"/>
        <v>-1</v>
      </c>
      <c r="H1468" s="15">
        <v>0</v>
      </c>
      <c r="I1468" s="17">
        <v>0</v>
      </c>
      <c r="J1468" s="25">
        <f t="shared" si="91"/>
        <v>0</v>
      </c>
      <c r="K1468" s="15">
        <v>0</v>
      </c>
      <c r="L1468" s="17">
        <v>0</v>
      </c>
      <c r="M1468" s="25">
        <f t="shared" si="90"/>
        <v>0</v>
      </c>
      <c r="N1468" s="15">
        <v>20</v>
      </c>
      <c r="O1468" s="17">
        <v>21</v>
      </c>
      <c r="P1468" s="44">
        <f t="shared" si="92"/>
        <v>-1</v>
      </c>
    </row>
    <row r="1469" spans="1:16" ht="14.1" customHeight="1">
      <c r="A1469" s="2">
        <v>710</v>
      </c>
      <c r="B1469" s="2" t="str">
        <f>VLOOKUP(A1469,Sheet2!$A$1:$B$114,2)</f>
        <v>Pender Co</v>
      </c>
      <c r="C1469" s="2">
        <v>9</v>
      </c>
      <c r="D1469" s="2" t="str">
        <f>VLOOKUP(C1469,Sheet1!$A$1:$B$18,2)</f>
        <v>Psychology Personnel</v>
      </c>
      <c r="E1469" s="15">
        <v>3</v>
      </c>
      <c r="F1469" s="17">
        <v>0</v>
      </c>
      <c r="G1469" s="25">
        <f t="shared" si="89"/>
        <v>3</v>
      </c>
      <c r="H1469" s="15">
        <v>2</v>
      </c>
      <c r="I1469" s="17">
        <v>5</v>
      </c>
      <c r="J1469" s="25">
        <f t="shared" si="91"/>
        <v>-3</v>
      </c>
      <c r="K1469" s="15">
        <v>2</v>
      </c>
      <c r="L1469" s="17">
        <v>0</v>
      </c>
      <c r="M1469" s="25">
        <f t="shared" si="90"/>
        <v>2</v>
      </c>
      <c r="N1469" s="15">
        <v>7</v>
      </c>
      <c r="O1469" s="17">
        <v>5</v>
      </c>
      <c r="P1469" s="44">
        <f t="shared" si="92"/>
        <v>2</v>
      </c>
    </row>
    <row r="1470" spans="1:16" ht="14.1" customHeight="1">
      <c r="A1470" s="2">
        <v>710</v>
      </c>
      <c r="B1470" s="2" t="str">
        <f>VLOOKUP(A1470,Sheet2!$A$1:$B$114,2)</f>
        <v>Pender Co</v>
      </c>
      <c r="C1470" s="2">
        <v>10</v>
      </c>
      <c r="D1470" s="2" t="str">
        <f>VLOOKUP(C1470,Sheet1!$A$1:$B$18,2)</f>
        <v>Media Cordinators and Audio Visual</v>
      </c>
      <c r="E1470" s="15">
        <v>14</v>
      </c>
      <c r="F1470" s="17">
        <v>15</v>
      </c>
      <c r="G1470" s="25">
        <f t="shared" si="89"/>
        <v>-1</v>
      </c>
      <c r="H1470" s="15">
        <v>0</v>
      </c>
      <c r="I1470" s="17">
        <v>0</v>
      </c>
      <c r="J1470" s="25">
        <f t="shared" si="91"/>
        <v>0</v>
      </c>
      <c r="K1470" s="15">
        <v>0</v>
      </c>
      <c r="L1470" s="17">
        <v>0</v>
      </c>
      <c r="M1470" s="25">
        <f t="shared" si="90"/>
        <v>0</v>
      </c>
      <c r="N1470" s="15">
        <v>14</v>
      </c>
      <c r="O1470" s="17">
        <v>15</v>
      </c>
      <c r="P1470" s="44">
        <f t="shared" si="92"/>
        <v>-1</v>
      </c>
    </row>
    <row r="1471" spans="1:16" ht="14.1" customHeight="1">
      <c r="A1471" s="2">
        <v>710</v>
      </c>
      <c r="B1471" s="2" t="str">
        <f>VLOOKUP(A1471,Sheet2!$A$1:$B$114,2)</f>
        <v>Pender Co</v>
      </c>
      <c r="C1471" s="2">
        <v>11</v>
      </c>
      <c r="D1471" s="2" t="str">
        <f>VLOOKUP(C1471,Sheet1!$A$1:$B$18,2)</f>
        <v>Consultants and Supervisors of Instructions</v>
      </c>
      <c r="E1471" s="15">
        <v>2</v>
      </c>
      <c r="F1471" s="17">
        <v>4</v>
      </c>
      <c r="G1471" s="25">
        <f t="shared" ref="G1471:G1534" si="93">E1471-F1471</f>
        <v>-2</v>
      </c>
      <c r="H1471" s="15">
        <v>1</v>
      </c>
      <c r="I1471" s="17">
        <v>5</v>
      </c>
      <c r="J1471" s="25">
        <f t="shared" si="91"/>
        <v>-4</v>
      </c>
      <c r="K1471" s="15">
        <v>4</v>
      </c>
      <c r="L1471" s="17">
        <v>2</v>
      </c>
      <c r="M1471" s="25">
        <f t="shared" si="90"/>
        <v>2</v>
      </c>
      <c r="N1471" s="15">
        <v>7</v>
      </c>
      <c r="O1471" s="17">
        <v>11</v>
      </c>
      <c r="P1471" s="44">
        <f t="shared" si="92"/>
        <v>-4</v>
      </c>
    </row>
    <row r="1472" spans="1:16" ht="14.1" customHeight="1">
      <c r="A1472" s="2">
        <v>710</v>
      </c>
      <c r="B1472" s="2" t="str">
        <f>VLOOKUP(A1472,Sheet2!$A$1:$B$114,2)</f>
        <v>Pender Co</v>
      </c>
      <c r="C1472" s="2">
        <v>12</v>
      </c>
      <c r="D1472" s="2" t="str">
        <f>VLOOKUP(C1472,Sheet1!$A$1:$B$18,2)</f>
        <v>Other Professional Staff</v>
      </c>
      <c r="E1472" s="15">
        <v>18</v>
      </c>
      <c r="F1472" s="17">
        <v>0</v>
      </c>
      <c r="G1472" s="25">
        <f t="shared" si="93"/>
        <v>18</v>
      </c>
      <c r="H1472" s="15">
        <v>7</v>
      </c>
      <c r="I1472" s="17">
        <v>2</v>
      </c>
      <c r="J1472" s="25">
        <f t="shared" si="91"/>
        <v>5</v>
      </c>
      <c r="K1472" s="15">
        <v>17</v>
      </c>
      <c r="L1472" s="17">
        <v>4</v>
      </c>
      <c r="M1472" s="25">
        <f t="shared" si="90"/>
        <v>13</v>
      </c>
      <c r="N1472" s="15">
        <v>42</v>
      </c>
      <c r="O1472" s="17">
        <v>6</v>
      </c>
      <c r="P1472" s="44">
        <f t="shared" si="92"/>
        <v>36</v>
      </c>
    </row>
    <row r="1473" spans="1:16" ht="14.1" customHeight="1">
      <c r="A1473" s="2">
        <v>710</v>
      </c>
      <c r="B1473" s="2" t="str">
        <f>VLOOKUP(A1473,Sheet2!$A$1:$B$114,2)</f>
        <v>Pender Co</v>
      </c>
      <c r="C1473" s="2">
        <v>13</v>
      </c>
      <c r="D1473" s="2" t="str">
        <f>VLOOKUP(C1473,Sheet1!$A$1:$B$18,2)</f>
        <v>Teacher Assistants</v>
      </c>
      <c r="E1473" s="15">
        <v>88</v>
      </c>
      <c r="F1473" s="17">
        <v>87</v>
      </c>
      <c r="G1473" s="25">
        <f t="shared" si="93"/>
        <v>1</v>
      </c>
      <c r="H1473" s="15">
        <v>13</v>
      </c>
      <c r="I1473" s="17">
        <v>31</v>
      </c>
      <c r="J1473" s="25">
        <f t="shared" si="91"/>
        <v>-18</v>
      </c>
      <c r="K1473" s="15">
        <v>16</v>
      </c>
      <c r="L1473" s="17">
        <v>0</v>
      </c>
      <c r="M1473" s="25">
        <f t="shared" si="90"/>
        <v>16</v>
      </c>
      <c r="N1473" s="15">
        <v>117</v>
      </c>
      <c r="O1473" s="17">
        <v>118</v>
      </c>
      <c r="P1473" s="44">
        <f t="shared" si="92"/>
        <v>-1</v>
      </c>
    </row>
    <row r="1474" spans="1:16" ht="14.1" customHeight="1">
      <c r="A1474" s="2">
        <v>710</v>
      </c>
      <c r="B1474" s="2" t="str">
        <f>VLOOKUP(A1474,Sheet2!$A$1:$B$114,2)</f>
        <v>Pender Co</v>
      </c>
      <c r="C1474" s="2">
        <v>14</v>
      </c>
      <c r="D1474" s="2" t="str">
        <f>VLOOKUP(C1474,Sheet1!$A$1:$B$18,2)</f>
        <v>Technicians</v>
      </c>
      <c r="E1474" s="15">
        <v>0</v>
      </c>
      <c r="F1474" s="17">
        <v>0</v>
      </c>
      <c r="G1474" s="25">
        <f t="shared" si="93"/>
        <v>0</v>
      </c>
      <c r="H1474" s="15">
        <v>0</v>
      </c>
      <c r="I1474" s="17">
        <v>0</v>
      </c>
      <c r="J1474" s="25">
        <f t="shared" si="91"/>
        <v>0</v>
      </c>
      <c r="K1474" s="15">
        <v>4</v>
      </c>
      <c r="L1474" s="17">
        <v>5</v>
      </c>
      <c r="M1474" s="25">
        <f t="shared" si="90"/>
        <v>-1</v>
      </c>
      <c r="N1474" s="15">
        <v>4</v>
      </c>
      <c r="O1474" s="17">
        <v>5</v>
      </c>
      <c r="P1474" s="44">
        <f t="shared" si="92"/>
        <v>-1</v>
      </c>
    </row>
    <row r="1475" spans="1:16" ht="14.1" customHeight="1">
      <c r="A1475" s="2">
        <v>710</v>
      </c>
      <c r="B1475" s="2" t="str">
        <f>VLOOKUP(A1475,Sheet2!$A$1:$B$114,2)</f>
        <v>Pender Co</v>
      </c>
      <c r="C1475" s="2">
        <v>15</v>
      </c>
      <c r="D1475" s="2" t="str">
        <f>VLOOKUP(C1475,Sheet1!$A$1:$B$18,2)</f>
        <v>Clerks/Secretaries</v>
      </c>
      <c r="E1475" s="15">
        <v>43</v>
      </c>
      <c r="F1475" s="17">
        <v>12</v>
      </c>
      <c r="G1475" s="25">
        <f t="shared" si="93"/>
        <v>31</v>
      </c>
      <c r="H1475" s="15">
        <v>9</v>
      </c>
      <c r="I1475" s="17">
        <v>40</v>
      </c>
      <c r="J1475" s="25">
        <f t="shared" si="91"/>
        <v>-31</v>
      </c>
      <c r="K1475" s="15">
        <v>4</v>
      </c>
      <c r="L1475" s="17">
        <v>0</v>
      </c>
      <c r="M1475" s="25">
        <f t="shared" ref="M1475:M1538" si="94">K1475-L1475</f>
        <v>4</v>
      </c>
      <c r="N1475" s="15">
        <v>56</v>
      </c>
      <c r="O1475" s="17">
        <v>52</v>
      </c>
      <c r="P1475" s="44">
        <f t="shared" si="92"/>
        <v>4</v>
      </c>
    </row>
    <row r="1476" spans="1:16" ht="14.1" customHeight="1">
      <c r="A1476" s="2">
        <v>710</v>
      </c>
      <c r="B1476" s="2" t="str">
        <f>VLOOKUP(A1476,Sheet2!$A$1:$B$114,2)</f>
        <v>Pender Co</v>
      </c>
      <c r="C1476" s="2">
        <v>16</v>
      </c>
      <c r="D1476" s="2" t="str">
        <f>VLOOKUP(C1476,Sheet1!$A$1:$B$18,2)</f>
        <v>Service Workers</v>
      </c>
      <c r="E1476" s="15">
        <v>21</v>
      </c>
      <c r="F1476" s="17">
        <v>18</v>
      </c>
      <c r="G1476" s="25">
        <f t="shared" si="93"/>
        <v>3</v>
      </c>
      <c r="H1476" s="15">
        <v>5</v>
      </c>
      <c r="I1476" s="17">
        <v>0</v>
      </c>
      <c r="J1476" s="25">
        <f t="shared" ref="J1476:J1539" si="95">H1476-I1476</f>
        <v>5</v>
      </c>
      <c r="K1476" s="15">
        <v>24</v>
      </c>
      <c r="L1476" s="17">
        <v>25</v>
      </c>
      <c r="M1476" s="25">
        <f t="shared" si="94"/>
        <v>-1</v>
      </c>
      <c r="N1476" s="15">
        <v>50</v>
      </c>
      <c r="O1476" s="17">
        <v>43</v>
      </c>
      <c r="P1476" s="44">
        <f t="shared" ref="P1476:P1539" si="96">N1476-O1476</f>
        <v>7</v>
      </c>
    </row>
    <row r="1477" spans="1:16" ht="14.1" customHeight="1">
      <c r="A1477" s="2">
        <v>710</v>
      </c>
      <c r="B1477" s="2" t="str">
        <f>VLOOKUP(A1477,Sheet2!$A$1:$B$114,2)</f>
        <v>Pender Co</v>
      </c>
      <c r="C1477" s="2">
        <v>17</v>
      </c>
      <c r="D1477" s="2" t="str">
        <f>VLOOKUP(C1477,Sheet1!$A$1:$B$18,2)</f>
        <v>Skilled Crafts</v>
      </c>
      <c r="E1477" s="15">
        <v>7</v>
      </c>
      <c r="F1477" s="17">
        <v>0</v>
      </c>
      <c r="G1477" s="25">
        <f t="shared" si="93"/>
        <v>7</v>
      </c>
      <c r="H1477" s="15">
        <v>0</v>
      </c>
      <c r="I1477" s="17">
        <v>0</v>
      </c>
      <c r="J1477" s="25">
        <f t="shared" si="95"/>
        <v>0</v>
      </c>
      <c r="K1477" s="15">
        <v>18</v>
      </c>
      <c r="L1477" s="17">
        <v>0</v>
      </c>
      <c r="M1477" s="25">
        <f t="shared" si="94"/>
        <v>18</v>
      </c>
      <c r="N1477" s="15">
        <v>25</v>
      </c>
      <c r="O1477" s="17">
        <v>0</v>
      </c>
      <c r="P1477" s="44">
        <f t="shared" si="96"/>
        <v>25</v>
      </c>
    </row>
    <row r="1478" spans="1:16" ht="14.1" customHeight="1">
      <c r="A1478" s="2">
        <v>710</v>
      </c>
      <c r="B1478" s="2" t="str">
        <f>VLOOKUP(A1478,Sheet2!$A$1:$B$114,2)</f>
        <v>Pender Co</v>
      </c>
      <c r="C1478" s="2">
        <v>18</v>
      </c>
      <c r="D1478" s="2" t="str">
        <f>VLOOKUP(C1478,Sheet1!$A$1:$B$18,2)</f>
        <v>Laborers Unskilled</v>
      </c>
      <c r="E1478" s="15">
        <v>0</v>
      </c>
      <c r="F1478" s="17">
        <v>0</v>
      </c>
      <c r="G1478" s="25">
        <f t="shared" si="93"/>
        <v>0</v>
      </c>
      <c r="H1478" s="15">
        <v>0</v>
      </c>
      <c r="I1478" s="17">
        <v>0</v>
      </c>
      <c r="J1478" s="25">
        <f t="shared" si="95"/>
        <v>0</v>
      </c>
      <c r="K1478" s="15">
        <v>6</v>
      </c>
      <c r="L1478" s="17">
        <v>0</v>
      </c>
      <c r="M1478" s="25">
        <f t="shared" si="94"/>
        <v>6</v>
      </c>
      <c r="N1478" s="15">
        <v>6</v>
      </c>
      <c r="O1478" s="17">
        <v>0</v>
      </c>
      <c r="P1478" s="44">
        <f t="shared" si="96"/>
        <v>6</v>
      </c>
    </row>
    <row r="1479" spans="1:16" ht="14.1" customHeight="1">
      <c r="A1479" s="2">
        <v>720</v>
      </c>
      <c r="B1479" s="2" t="str">
        <f>VLOOKUP(A1479,Sheet2!$A$1:$B$114,2)</f>
        <v>Perquimans Co</v>
      </c>
      <c r="C1479" s="2">
        <v>1</v>
      </c>
      <c r="D1479" s="2" t="str">
        <f>VLOOKUP(C1479,Sheet1!$A$1:$B$18,2)</f>
        <v>Officials, Administrators, Managers</v>
      </c>
      <c r="E1479" s="15">
        <v>8</v>
      </c>
      <c r="F1479" s="17">
        <v>10</v>
      </c>
      <c r="G1479" s="25">
        <f t="shared" si="93"/>
        <v>-2</v>
      </c>
      <c r="H1479" s="15">
        <v>1</v>
      </c>
      <c r="I1479" s="17">
        <v>1</v>
      </c>
      <c r="J1479" s="25">
        <f t="shared" si="95"/>
        <v>0</v>
      </c>
      <c r="K1479" s="15">
        <v>0</v>
      </c>
      <c r="L1479" s="17">
        <v>0</v>
      </c>
      <c r="M1479" s="25">
        <f t="shared" si="94"/>
        <v>0</v>
      </c>
      <c r="N1479" s="15">
        <v>9</v>
      </c>
      <c r="O1479" s="17">
        <v>11</v>
      </c>
      <c r="P1479" s="44">
        <f t="shared" si="96"/>
        <v>-2</v>
      </c>
    </row>
    <row r="1480" spans="1:16" ht="14.1" customHeight="1">
      <c r="A1480" s="2">
        <v>720</v>
      </c>
      <c r="B1480" s="2" t="str">
        <f>VLOOKUP(A1480,Sheet2!$A$1:$B$114,2)</f>
        <v>Perquimans Co</v>
      </c>
      <c r="C1480" s="2">
        <v>2</v>
      </c>
      <c r="D1480" s="2" t="str">
        <f>VLOOKUP(C1480,Sheet1!$A$1:$B$18,2)</f>
        <v>Principals</v>
      </c>
      <c r="E1480" s="15">
        <v>4</v>
      </c>
      <c r="F1480" s="17">
        <v>4</v>
      </c>
      <c r="G1480" s="25">
        <f t="shared" si="93"/>
        <v>0</v>
      </c>
      <c r="H1480" s="15">
        <v>0</v>
      </c>
      <c r="I1480" s="17">
        <v>0</v>
      </c>
      <c r="J1480" s="25">
        <f t="shared" si="95"/>
        <v>0</v>
      </c>
      <c r="K1480" s="15">
        <v>0</v>
      </c>
      <c r="L1480" s="17">
        <v>0</v>
      </c>
      <c r="M1480" s="25">
        <f t="shared" si="94"/>
        <v>0</v>
      </c>
      <c r="N1480" s="15">
        <v>4</v>
      </c>
      <c r="O1480" s="17">
        <v>4</v>
      </c>
      <c r="P1480" s="44">
        <f t="shared" si="96"/>
        <v>0</v>
      </c>
    </row>
    <row r="1481" spans="1:16" ht="14.1" customHeight="1">
      <c r="A1481" s="2">
        <v>720</v>
      </c>
      <c r="B1481" s="2" t="str">
        <f>VLOOKUP(A1481,Sheet2!$A$1:$B$114,2)</f>
        <v>Perquimans Co</v>
      </c>
      <c r="C1481" s="2">
        <v>3</v>
      </c>
      <c r="D1481" s="2" t="str">
        <f>VLOOKUP(C1481,Sheet1!$A$1:$B$18,2)</f>
        <v>Assistant Principals, Teaching</v>
      </c>
      <c r="E1481" s="15">
        <v>0</v>
      </c>
      <c r="F1481" s="17">
        <v>0</v>
      </c>
      <c r="G1481" s="25">
        <f t="shared" si="93"/>
        <v>0</v>
      </c>
      <c r="H1481" s="15">
        <v>0</v>
      </c>
      <c r="I1481" s="17">
        <v>0</v>
      </c>
      <c r="J1481" s="25">
        <f t="shared" si="95"/>
        <v>0</v>
      </c>
      <c r="K1481" s="15">
        <v>0</v>
      </c>
      <c r="L1481" s="17">
        <v>0</v>
      </c>
      <c r="M1481" s="25">
        <f t="shared" si="94"/>
        <v>0</v>
      </c>
      <c r="N1481" s="15">
        <v>0</v>
      </c>
      <c r="O1481" s="17">
        <v>0</v>
      </c>
      <c r="P1481" s="44">
        <f t="shared" si="96"/>
        <v>0</v>
      </c>
    </row>
    <row r="1482" spans="1:16" ht="14.1" customHeight="1">
      <c r="A1482" s="2">
        <v>720</v>
      </c>
      <c r="B1482" s="2" t="str">
        <f>VLOOKUP(A1482,Sheet2!$A$1:$B$114,2)</f>
        <v>Perquimans Co</v>
      </c>
      <c r="C1482" s="2">
        <v>4</v>
      </c>
      <c r="D1482" s="2" t="str">
        <f>VLOOKUP(C1482,Sheet1!$A$1:$B$18,2)</f>
        <v>Assistant Principals, Non-Teaching</v>
      </c>
      <c r="E1482" s="15">
        <v>2</v>
      </c>
      <c r="F1482" s="17">
        <v>2</v>
      </c>
      <c r="G1482" s="25">
        <f t="shared" si="93"/>
        <v>0</v>
      </c>
      <c r="H1482" s="15">
        <v>0</v>
      </c>
      <c r="I1482" s="17">
        <v>0</v>
      </c>
      <c r="J1482" s="25">
        <f t="shared" si="95"/>
        <v>0</v>
      </c>
      <c r="K1482" s="15">
        <v>0</v>
      </c>
      <c r="L1482" s="17">
        <v>0</v>
      </c>
      <c r="M1482" s="25">
        <f t="shared" si="94"/>
        <v>0</v>
      </c>
      <c r="N1482" s="15">
        <v>2</v>
      </c>
      <c r="O1482" s="17">
        <v>2</v>
      </c>
      <c r="P1482" s="44">
        <f t="shared" si="96"/>
        <v>0</v>
      </c>
    </row>
    <row r="1483" spans="1:16" ht="14.1" customHeight="1">
      <c r="A1483" s="2">
        <v>720</v>
      </c>
      <c r="B1483" s="2" t="str">
        <f>VLOOKUP(A1483,Sheet2!$A$1:$B$114,2)</f>
        <v>Perquimans Co</v>
      </c>
      <c r="C1483" s="2">
        <v>5</v>
      </c>
      <c r="D1483" s="2" t="str">
        <f>VLOOKUP(C1483,Sheet1!$A$1:$B$18,2)</f>
        <v>Elementry Teachers</v>
      </c>
      <c r="E1483" s="15">
        <v>73</v>
      </c>
      <c r="F1483" s="17">
        <v>68</v>
      </c>
      <c r="G1483" s="25">
        <f t="shared" si="93"/>
        <v>5</v>
      </c>
      <c r="H1483" s="15">
        <v>6</v>
      </c>
      <c r="I1483" s="17">
        <v>8</v>
      </c>
      <c r="J1483" s="25">
        <f t="shared" si="95"/>
        <v>-2</v>
      </c>
      <c r="K1483" s="15">
        <v>2</v>
      </c>
      <c r="L1483" s="17">
        <v>4</v>
      </c>
      <c r="M1483" s="25">
        <f t="shared" si="94"/>
        <v>-2</v>
      </c>
      <c r="N1483" s="15">
        <v>81</v>
      </c>
      <c r="O1483" s="17">
        <v>80</v>
      </c>
      <c r="P1483" s="44">
        <f t="shared" si="96"/>
        <v>1</v>
      </c>
    </row>
    <row r="1484" spans="1:16" ht="14.1" customHeight="1">
      <c r="A1484" s="2">
        <v>720</v>
      </c>
      <c r="B1484" s="2" t="str">
        <f>VLOOKUP(A1484,Sheet2!$A$1:$B$114,2)</f>
        <v>Perquimans Co</v>
      </c>
      <c r="C1484" s="2">
        <v>6</v>
      </c>
      <c r="D1484" s="2" t="str">
        <f>VLOOKUP(C1484,Sheet1!$A$1:$B$18,2)</f>
        <v>Secondary Teachers</v>
      </c>
      <c r="E1484" s="15">
        <v>38</v>
      </c>
      <c r="F1484" s="17">
        <v>38</v>
      </c>
      <c r="G1484" s="25">
        <f t="shared" si="93"/>
        <v>0</v>
      </c>
      <c r="H1484" s="15">
        <v>1</v>
      </c>
      <c r="I1484" s="17">
        <v>0</v>
      </c>
      <c r="J1484" s="25">
        <f t="shared" si="95"/>
        <v>1</v>
      </c>
      <c r="K1484" s="15">
        <v>0</v>
      </c>
      <c r="L1484" s="17">
        <v>0</v>
      </c>
      <c r="M1484" s="25">
        <f t="shared" si="94"/>
        <v>0</v>
      </c>
      <c r="N1484" s="15">
        <v>39</v>
      </c>
      <c r="O1484" s="17">
        <v>38</v>
      </c>
      <c r="P1484" s="44">
        <f t="shared" si="96"/>
        <v>1</v>
      </c>
    </row>
    <row r="1485" spans="1:16" ht="14.1" customHeight="1">
      <c r="A1485" s="2">
        <v>720</v>
      </c>
      <c r="B1485" s="2" t="str">
        <f>VLOOKUP(A1485,Sheet2!$A$1:$B$114,2)</f>
        <v>Perquimans Co</v>
      </c>
      <c r="C1485" s="2">
        <v>7</v>
      </c>
      <c r="D1485" s="2" t="str">
        <f>VLOOKUP(C1485,Sheet1!$A$1:$B$18,2)</f>
        <v>Other Teachers</v>
      </c>
      <c r="E1485" s="15">
        <v>4</v>
      </c>
      <c r="F1485" s="17">
        <v>4</v>
      </c>
      <c r="G1485" s="25">
        <f t="shared" si="93"/>
        <v>0</v>
      </c>
      <c r="H1485" s="15">
        <v>0</v>
      </c>
      <c r="I1485" s="17">
        <v>0</v>
      </c>
      <c r="J1485" s="25">
        <f t="shared" si="95"/>
        <v>0</v>
      </c>
      <c r="K1485" s="15">
        <v>0</v>
      </c>
      <c r="L1485" s="17">
        <v>0</v>
      </c>
      <c r="M1485" s="25">
        <f t="shared" si="94"/>
        <v>0</v>
      </c>
      <c r="N1485" s="15">
        <v>4</v>
      </c>
      <c r="O1485" s="17">
        <v>4</v>
      </c>
      <c r="P1485" s="44">
        <f t="shared" si="96"/>
        <v>0</v>
      </c>
    </row>
    <row r="1486" spans="1:16" ht="17.100000000000001" customHeight="1">
      <c r="A1486" s="2">
        <v>720</v>
      </c>
      <c r="B1486" s="2" t="str">
        <f>VLOOKUP(A1486,Sheet2!$A$1:$B$114,2)</f>
        <v>Perquimans Co</v>
      </c>
      <c r="C1486" s="2">
        <v>8</v>
      </c>
      <c r="D1486" s="2" t="str">
        <f>VLOOKUP(C1486,Sheet1!$A$1:$B$18,2)</f>
        <v>Guidence Personnel</v>
      </c>
      <c r="E1486" s="15">
        <v>3</v>
      </c>
      <c r="F1486" s="17">
        <v>3</v>
      </c>
      <c r="G1486" s="25">
        <f t="shared" si="93"/>
        <v>0</v>
      </c>
      <c r="H1486" s="15">
        <v>1</v>
      </c>
      <c r="I1486" s="17">
        <v>0</v>
      </c>
      <c r="J1486" s="25">
        <f t="shared" si="95"/>
        <v>1</v>
      </c>
      <c r="K1486" s="15">
        <v>0</v>
      </c>
      <c r="L1486" s="17">
        <v>1</v>
      </c>
      <c r="M1486" s="25">
        <f t="shared" si="94"/>
        <v>-1</v>
      </c>
      <c r="N1486" s="15">
        <v>4</v>
      </c>
      <c r="O1486" s="17">
        <v>4</v>
      </c>
      <c r="P1486" s="44">
        <f t="shared" si="96"/>
        <v>0</v>
      </c>
    </row>
    <row r="1487" spans="1:16" ht="17.100000000000001" customHeight="1">
      <c r="A1487" s="2">
        <v>720</v>
      </c>
      <c r="B1487" s="2" t="str">
        <f>VLOOKUP(A1487,Sheet2!$A$1:$B$114,2)</f>
        <v>Perquimans Co</v>
      </c>
      <c r="C1487" s="2">
        <v>9</v>
      </c>
      <c r="D1487" s="2" t="str">
        <f>VLOOKUP(C1487,Sheet1!$A$1:$B$18,2)</f>
        <v>Psychology Personnel</v>
      </c>
      <c r="E1487" s="15">
        <v>1</v>
      </c>
      <c r="F1487" s="17">
        <v>1</v>
      </c>
      <c r="G1487" s="25">
        <f t="shared" si="93"/>
        <v>0</v>
      </c>
      <c r="H1487" s="15">
        <v>0</v>
      </c>
      <c r="I1487" s="17">
        <v>0</v>
      </c>
      <c r="J1487" s="25">
        <f t="shared" si="95"/>
        <v>0</v>
      </c>
      <c r="K1487" s="15">
        <v>2</v>
      </c>
      <c r="L1487" s="17">
        <v>1</v>
      </c>
      <c r="M1487" s="25">
        <f t="shared" si="94"/>
        <v>1</v>
      </c>
      <c r="N1487" s="15">
        <v>3</v>
      </c>
      <c r="O1487" s="17">
        <v>2</v>
      </c>
      <c r="P1487" s="44">
        <f t="shared" si="96"/>
        <v>1</v>
      </c>
    </row>
    <row r="1488" spans="1:16" ht="14.1" customHeight="1">
      <c r="A1488" s="2">
        <v>720</v>
      </c>
      <c r="B1488" s="2" t="str">
        <f>VLOOKUP(A1488,Sheet2!$A$1:$B$114,2)</f>
        <v>Perquimans Co</v>
      </c>
      <c r="C1488" s="2">
        <v>10</v>
      </c>
      <c r="D1488" s="2" t="str">
        <f>VLOOKUP(C1488,Sheet1!$A$1:$B$18,2)</f>
        <v>Media Cordinators and Audio Visual</v>
      </c>
      <c r="E1488" s="15">
        <v>0</v>
      </c>
      <c r="F1488" s="17">
        <v>4</v>
      </c>
      <c r="G1488" s="25">
        <f t="shared" si="93"/>
        <v>-4</v>
      </c>
      <c r="H1488" s="15">
        <v>0</v>
      </c>
      <c r="I1488" s="17">
        <v>0</v>
      </c>
      <c r="J1488" s="25">
        <f t="shared" si="95"/>
        <v>0</v>
      </c>
      <c r="K1488" s="15">
        <v>0</v>
      </c>
      <c r="L1488" s="17">
        <v>0</v>
      </c>
      <c r="M1488" s="25">
        <f t="shared" si="94"/>
        <v>0</v>
      </c>
      <c r="N1488" s="15">
        <v>0</v>
      </c>
      <c r="O1488" s="17">
        <v>4</v>
      </c>
      <c r="P1488" s="44">
        <f t="shared" si="96"/>
        <v>-4</v>
      </c>
    </row>
    <row r="1489" spans="1:16" ht="14.1" customHeight="1">
      <c r="A1489" s="2">
        <v>720</v>
      </c>
      <c r="B1489" s="2" t="str">
        <f>VLOOKUP(A1489,Sheet2!$A$1:$B$114,2)</f>
        <v>Perquimans Co</v>
      </c>
      <c r="C1489" s="2">
        <v>11</v>
      </c>
      <c r="D1489" s="2" t="str">
        <f>VLOOKUP(C1489,Sheet1!$A$1:$B$18,2)</f>
        <v>Consultants and Supervisors of Instructions</v>
      </c>
      <c r="E1489" s="15">
        <v>1</v>
      </c>
      <c r="F1489" s="17">
        <v>0</v>
      </c>
      <c r="G1489" s="25">
        <f t="shared" si="93"/>
        <v>1</v>
      </c>
      <c r="H1489" s="15">
        <v>0</v>
      </c>
      <c r="I1489" s="17">
        <v>0</v>
      </c>
      <c r="J1489" s="25">
        <f t="shared" si="95"/>
        <v>0</v>
      </c>
      <c r="K1489" s="15">
        <v>0</v>
      </c>
      <c r="L1489" s="17">
        <v>0</v>
      </c>
      <c r="M1489" s="25">
        <f t="shared" si="94"/>
        <v>0</v>
      </c>
      <c r="N1489" s="15">
        <v>1</v>
      </c>
      <c r="O1489" s="17">
        <v>0</v>
      </c>
      <c r="P1489" s="44">
        <f t="shared" si="96"/>
        <v>1</v>
      </c>
    </row>
    <row r="1490" spans="1:16" ht="14.1" customHeight="1">
      <c r="A1490" s="2">
        <v>720</v>
      </c>
      <c r="B1490" s="2" t="str">
        <f>VLOOKUP(A1490,Sheet2!$A$1:$B$114,2)</f>
        <v>Perquimans Co</v>
      </c>
      <c r="C1490" s="2">
        <v>12</v>
      </c>
      <c r="D1490" s="2" t="str">
        <f>VLOOKUP(C1490,Sheet1!$A$1:$B$18,2)</f>
        <v>Other Professional Staff</v>
      </c>
      <c r="E1490" s="15">
        <v>2</v>
      </c>
      <c r="F1490" s="17">
        <v>3</v>
      </c>
      <c r="G1490" s="25">
        <f t="shared" si="93"/>
        <v>-1</v>
      </c>
      <c r="H1490" s="15">
        <v>1</v>
      </c>
      <c r="I1490" s="17">
        <v>1</v>
      </c>
      <c r="J1490" s="25">
        <f t="shared" si="95"/>
        <v>0</v>
      </c>
      <c r="K1490" s="15">
        <v>3</v>
      </c>
      <c r="L1490" s="17">
        <v>1</v>
      </c>
      <c r="M1490" s="25">
        <f t="shared" si="94"/>
        <v>2</v>
      </c>
      <c r="N1490" s="15">
        <v>6</v>
      </c>
      <c r="O1490" s="17">
        <v>5</v>
      </c>
      <c r="P1490" s="44">
        <f t="shared" si="96"/>
        <v>1</v>
      </c>
    </row>
    <row r="1491" spans="1:16" ht="14.1" customHeight="1">
      <c r="A1491" s="2">
        <v>720</v>
      </c>
      <c r="B1491" s="2" t="str">
        <f>VLOOKUP(A1491,Sheet2!$A$1:$B$114,2)</f>
        <v>Perquimans Co</v>
      </c>
      <c r="C1491" s="2">
        <v>13</v>
      </c>
      <c r="D1491" s="2" t="str">
        <f>VLOOKUP(C1491,Sheet1!$A$1:$B$18,2)</f>
        <v>Teacher Assistants</v>
      </c>
      <c r="E1491" s="15">
        <v>28</v>
      </c>
      <c r="F1491" s="17">
        <v>35</v>
      </c>
      <c r="G1491" s="25">
        <f t="shared" si="93"/>
        <v>-7</v>
      </c>
      <c r="H1491" s="15">
        <v>9</v>
      </c>
      <c r="I1491" s="17">
        <v>10</v>
      </c>
      <c r="J1491" s="25">
        <f t="shared" si="95"/>
        <v>-1</v>
      </c>
      <c r="K1491" s="15">
        <v>2</v>
      </c>
      <c r="L1491" s="17">
        <v>2</v>
      </c>
      <c r="M1491" s="25">
        <f t="shared" si="94"/>
        <v>0</v>
      </c>
      <c r="N1491" s="15">
        <v>39</v>
      </c>
      <c r="O1491" s="17">
        <v>47</v>
      </c>
      <c r="P1491" s="44">
        <f t="shared" si="96"/>
        <v>-8</v>
      </c>
    </row>
    <row r="1492" spans="1:16" ht="14.1" customHeight="1">
      <c r="A1492" s="2">
        <v>720</v>
      </c>
      <c r="B1492" s="2" t="str">
        <f>VLOOKUP(A1492,Sheet2!$A$1:$B$114,2)</f>
        <v>Perquimans Co</v>
      </c>
      <c r="C1492" s="2">
        <v>14</v>
      </c>
      <c r="D1492" s="2" t="str">
        <f>VLOOKUP(C1492,Sheet1!$A$1:$B$18,2)</f>
        <v>Technicians</v>
      </c>
      <c r="E1492" s="15">
        <v>1</v>
      </c>
      <c r="F1492" s="17">
        <v>1</v>
      </c>
      <c r="G1492" s="25">
        <f t="shared" si="93"/>
        <v>0</v>
      </c>
      <c r="H1492" s="15">
        <v>0</v>
      </c>
      <c r="I1492" s="17">
        <v>0</v>
      </c>
      <c r="J1492" s="25">
        <f t="shared" si="95"/>
        <v>0</v>
      </c>
      <c r="K1492" s="15">
        <v>0</v>
      </c>
      <c r="L1492" s="17">
        <v>1</v>
      </c>
      <c r="M1492" s="25">
        <f t="shared" si="94"/>
        <v>-1</v>
      </c>
      <c r="N1492" s="15">
        <v>1</v>
      </c>
      <c r="O1492" s="17">
        <v>2</v>
      </c>
      <c r="P1492" s="44">
        <f t="shared" si="96"/>
        <v>-1</v>
      </c>
    </row>
    <row r="1493" spans="1:16" ht="14.1" customHeight="1">
      <c r="A1493" s="2">
        <v>720</v>
      </c>
      <c r="B1493" s="2" t="str">
        <f>VLOOKUP(A1493,Sheet2!$A$1:$B$114,2)</f>
        <v>Perquimans Co</v>
      </c>
      <c r="C1493" s="2">
        <v>15</v>
      </c>
      <c r="D1493" s="2" t="str">
        <f>VLOOKUP(C1493,Sheet1!$A$1:$B$18,2)</f>
        <v>Clerks/Secretaries</v>
      </c>
      <c r="E1493" s="15">
        <v>14</v>
      </c>
      <c r="F1493" s="17">
        <v>11</v>
      </c>
      <c r="G1493" s="25">
        <f t="shared" si="93"/>
        <v>3</v>
      </c>
      <c r="H1493" s="15">
        <v>2</v>
      </c>
      <c r="I1493" s="17">
        <v>5</v>
      </c>
      <c r="J1493" s="25">
        <f t="shared" si="95"/>
        <v>-3</v>
      </c>
      <c r="K1493" s="15">
        <v>4</v>
      </c>
      <c r="L1493" s="17">
        <v>4</v>
      </c>
      <c r="M1493" s="25">
        <f t="shared" si="94"/>
        <v>0</v>
      </c>
      <c r="N1493" s="15">
        <v>20</v>
      </c>
      <c r="O1493" s="17">
        <v>20</v>
      </c>
      <c r="P1493" s="44">
        <f t="shared" si="96"/>
        <v>0</v>
      </c>
    </row>
    <row r="1494" spans="1:16" ht="14.1" customHeight="1">
      <c r="A1494" s="2">
        <v>720</v>
      </c>
      <c r="B1494" s="2" t="str">
        <f>VLOOKUP(A1494,Sheet2!$A$1:$B$114,2)</f>
        <v>Perquimans Co</v>
      </c>
      <c r="C1494" s="2">
        <v>16</v>
      </c>
      <c r="D1494" s="2" t="str">
        <f>VLOOKUP(C1494,Sheet1!$A$1:$B$18,2)</f>
        <v>Service Workers</v>
      </c>
      <c r="E1494" s="15">
        <v>18</v>
      </c>
      <c r="F1494" s="17">
        <v>12</v>
      </c>
      <c r="G1494" s="25">
        <f t="shared" si="93"/>
        <v>6</v>
      </c>
      <c r="H1494" s="15">
        <v>2</v>
      </c>
      <c r="I1494" s="17">
        <v>10</v>
      </c>
      <c r="J1494" s="25">
        <f t="shared" si="95"/>
        <v>-8</v>
      </c>
      <c r="K1494" s="15">
        <v>18</v>
      </c>
      <c r="L1494" s="17">
        <v>19</v>
      </c>
      <c r="M1494" s="25">
        <f t="shared" si="94"/>
        <v>-1</v>
      </c>
      <c r="N1494" s="15">
        <v>38</v>
      </c>
      <c r="O1494" s="17">
        <v>41</v>
      </c>
      <c r="P1494" s="44">
        <f t="shared" si="96"/>
        <v>-3</v>
      </c>
    </row>
    <row r="1495" spans="1:16" ht="14.1" customHeight="1">
      <c r="A1495" s="2">
        <v>720</v>
      </c>
      <c r="B1495" s="2" t="str">
        <f>VLOOKUP(A1495,Sheet2!$A$1:$B$114,2)</f>
        <v>Perquimans Co</v>
      </c>
      <c r="C1495" s="2">
        <v>17</v>
      </c>
      <c r="D1495" s="2" t="str">
        <f>VLOOKUP(C1495,Sheet1!$A$1:$B$18,2)</f>
        <v>Skilled Crafts</v>
      </c>
      <c r="E1495" s="15">
        <v>2</v>
      </c>
      <c r="F1495" s="17">
        <v>2</v>
      </c>
      <c r="G1495" s="25">
        <f t="shared" si="93"/>
        <v>0</v>
      </c>
      <c r="H1495" s="15">
        <v>0</v>
      </c>
      <c r="I1495" s="17">
        <v>0</v>
      </c>
      <c r="J1495" s="25">
        <f t="shared" si="95"/>
        <v>0</v>
      </c>
      <c r="K1495" s="15">
        <v>4</v>
      </c>
      <c r="L1495" s="17">
        <v>4</v>
      </c>
      <c r="M1495" s="25">
        <f t="shared" si="94"/>
        <v>0</v>
      </c>
      <c r="N1495" s="15">
        <v>6</v>
      </c>
      <c r="O1495" s="17">
        <v>6</v>
      </c>
      <c r="P1495" s="44">
        <f t="shared" si="96"/>
        <v>0</v>
      </c>
    </row>
    <row r="1496" spans="1:16" ht="14.1" customHeight="1">
      <c r="A1496" s="2">
        <v>720</v>
      </c>
      <c r="B1496" s="2" t="str">
        <f>VLOOKUP(A1496,Sheet2!$A$1:$B$114,2)</f>
        <v>Perquimans Co</v>
      </c>
      <c r="C1496" s="2">
        <v>18</v>
      </c>
      <c r="D1496" s="2" t="str">
        <f>VLOOKUP(C1496,Sheet1!$A$1:$B$18,2)</f>
        <v>Laborers Unskilled</v>
      </c>
      <c r="E1496" s="15">
        <v>0</v>
      </c>
      <c r="F1496" s="17">
        <v>0</v>
      </c>
      <c r="G1496" s="25">
        <f t="shared" si="93"/>
        <v>0</v>
      </c>
      <c r="H1496" s="15">
        <v>0</v>
      </c>
      <c r="I1496" s="17">
        <v>0</v>
      </c>
      <c r="J1496" s="25">
        <f t="shared" si="95"/>
        <v>0</v>
      </c>
      <c r="K1496" s="15">
        <v>0</v>
      </c>
      <c r="L1496" s="17">
        <v>0</v>
      </c>
      <c r="M1496" s="25">
        <f t="shared" si="94"/>
        <v>0</v>
      </c>
      <c r="N1496" s="15">
        <v>0</v>
      </c>
      <c r="O1496" s="17">
        <v>0</v>
      </c>
      <c r="P1496" s="44">
        <f t="shared" si="96"/>
        <v>0</v>
      </c>
    </row>
    <row r="1497" spans="1:16" ht="14.1" customHeight="1">
      <c r="A1497" s="2">
        <v>730</v>
      </c>
      <c r="B1497" s="2" t="str">
        <f>VLOOKUP(A1497,Sheet2!$A$1:$B$114,2)</f>
        <v>Person Co</v>
      </c>
      <c r="C1497" s="2">
        <v>1</v>
      </c>
      <c r="D1497" s="2" t="str">
        <f>VLOOKUP(C1497,Sheet1!$A$1:$B$18,2)</f>
        <v>Officials, Administrators, Managers</v>
      </c>
      <c r="E1497" s="15">
        <v>6</v>
      </c>
      <c r="F1497" s="17">
        <v>9</v>
      </c>
      <c r="G1497" s="25">
        <f t="shared" si="93"/>
        <v>-3</v>
      </c>
      <c r="H1497" s="15">
        <v>0</v>
      </c>
      <c r="I1497" s="17">
        <v>0</v>
      </c>
      <c r="J1497" s="25">
        <f t="shared" si="95"/>
        <v>0</v>
      </c>
      <c r="K1497" s="15">
        <v>4</v>
      </c>
      <c r="L1497" s="17">
        <v>5</v>
      </c>
      <c r="M1497" s="25">
        <f t="shared" si="94"/>
        <v>-1</v>
      </c>
      <c r="N1497" s="15">
        <v>10</v>
      </c>
      <c r="O1497" s="17">
        <v>14</v>
      </c>
      <c r="P1497" s="44">
        <f t="shared" si="96"/>
        <v>-4</v>
      </c>
    </row>
    <row r="1498" spans="1:16" ht="14.1" customHeight="1">
      <c r="A1498" s="2">
        <v>730</v>
      </c>
      <c r="B1498" s="2" t="str">
        <f>VLOOKUP(A1498,Sheet2!$A$1:$B$114,2)</f>
        <v>Person Co</v>
      </c>
      <c r="C1498" s="2">
        <v>2</v>
      </c>
      <c r="D1498" s="2" t="str">
        <f>VLOOKUP(C1498,Sheet1!$A$1:$B$18,2)</f>
        <v>Principals</v>
      </c>
      <c r="E1498" s="15">
        <v>10</v>
      </c>
      <c r="F1498" s="17">
        <v>10</v>
      </c>
      <c r="G1498" s="25">
        <f t="shared" si="93"/>
        <v>0</v>
      </c>
      <c r="H1498" s="15">
        <v>0</v>
      </c>
      <c r="I1498" s="17">
        <v>0</v>
      </c>
      <c r="J1498" s="25">
        <f t="shared" si="95"/>
        <v>0</v>
      </c>
      <c r="K1498" s="15">
        <v>0</v>
      </c>
      <c r="L1498" s="17">
        <v>0</v>
      </c>
      <c r="M1498" s="25">
        <f t="shared" si="94"/>
        <v>0</v>
      </c>
      <c r="N1498" s="15">
        <v>10</v>
      </c>
      <c r="O1498" s="17">
        <v>10</v>
      </c>
      <c r="P1498" s="44">
        <f t="shared" si="96"/>
        <v>0</v>
      </c>
    </row>
    <row r="1499" spans="1:16" ht="14.1" customHeight="1">
      <c r="A1499" s="2">
        <v>730</v>
      </c>
      <c r="B1499" s="2" t="str">
        <f>VLOOKUP(A1499,Sheet2!$A$1:$B$114,2)</f>
        <v>Person Co</v>
      </c>
      <c r="C1499" s="2">
        <v>3</v>
      </c>
      <c r="D1499" s="2" t="str">
        <f>VLOOKUP(C1499,Sheet1!$A$1:$B$18,2)</f>
        <v>Assistant Principals, Teaching</v>
      </c>
      <c r="E1499" s="15">
        <v>0</v>
      </c>
      <c r="F1499" s="17">
        <v>0</v>
      </c>
      <c r="G1499" s="25">
        <f t="shared" si="93"/>
        <v>0</v>
      </c>
      <c r="H1499" s="15">
        <v>0</v>
      </c>
      <c r="I1499" s="17">
        <v>0</v>
      </c>
      <c r="J1499" s="25">
        <f t="shared" si="95"/>
        <v>0</v>
      </c>
      <c r="K1499" s="15">
        <v>0</v>
      </c>
      <c r="L1499" s="17">
        <v>0</v>
      </c>
      <c r="M1499" s="25">
        <f t="shared" si="94"/>
        <v>0</v>
      </c>
      <c r="N1499" s="15">
        <v>0</v>
      </c>
      <c r="O1499" s="17">
        <v>0</v>
      </c>
      <c r="P1499" s="44">
        <f t="shared" si="96"/>
        <v>0</v>
      </c>
    </row>
    <row r="1500" spans="1:16" ht="14.1" customHeight="1">
      <c r="A1500" s="2">
        <v>730</v>
      </c>
      <c r="B1500" s="2" t="str">
        <f>VLOOKUP(A1500,Sheet2!$A$1:$B$114,2)</f>
        <v>Person Co</v>
      </c>
      <c r="C1500" s="2">
        <v>4</v>
      </c>
      <c r="D1500" s="2" t="str">
        <f>VLOOKUP(C1500,Sheet1!$A$1:$B$18,2)</f>
        <v>Assistant Principals, Non-Teaching</v>
      </c>
      <c r="E1500" s="15">
        <v>5</v>
      </c>
      <c r="F1500" s="17">
        <v>6</v>
      </c>
      <c r="G1500" s="25">
        <f t="shared" si="93"/>
        <v>-1</v>
      </c>
      <c r="H1500" s="15">
        <v>0</v>
      </c>
      <c r="I1500" s="17">
        <v>0</v>
      </c>
      <c r="J1500" s="25">
        <f t="shared" si="95"/>
        <v>0</v>
      </c>
      <c r="K1500" s="15">
        <v>4</v>
      </c>
      <c r="L1500" s="17">
        <v>3</v>
      </c>
      <c r="M1500" s="25">
        <f t="shared" si="94"/>
        <v>1</v>
      </c>
      <c r="N1500" s="15">
        <v>9</v>
      </c>
      <c r="O1500" s="17">
        <v>9</v>
      </c>
      <c r="P1500" s="44">
        <f t="shared" si="96"/>
        <v>0</v>
      </c>
    </row>
    <row r="1501" spans="1:16" ht="14.1" customHeight="1">
      <c r="A1501" s="2">
        <v>730</v>
      </c>
      <c r="B1501" s="2" t="str">
        <f>VLOOKUP(A1501,Sheet2!$A$1:$B$114,2)</f>
        <v>Person Co</v>
      </c>
      <c r="C1501" s="2">
        <v>5</v>
      </c>
      <c r="D1501" s="2" t="str">
        <f>VLOOKUP(C1501,Sheet1!$A$1:$B$18,2)</f>
        <v>Elementry Teachers</v>
      </c>
      <c r="E1501" s="15">
        <v>121</v>
      </c>
      <c r="F1501" s="17">
        <v>140</v>
      </c>
      <c r="G1501" s="25">
        <f t="shared" si="93"/>
        <v>-19</v>
      </c>
      <c r="H1501" s="15">
        <v>28</v>
      </c>
      <c r="I1501" s="17">
        <v>35</v>
      </c>
      <c r="J1501" s="25">
        <f t="shared" si="95"/>
        <v>-7</v>
      </c>
      <c r="K1501" s="15">
        <v>0</v>
      </c>
      <c r="L1501" s="17">
        <v>2</v>
      </c>
      <c r="M1501" s="25">
        <f t="shared" si="94"/>
        <v>-2</v>
      </c>
      <c r="N1501" s="15">
        <v>149</v>
      </c>
      <c r="O1501" s="17">
        <v>177</v>
      </c>
      <c r="P1501" s="44">
        <f t="shared" si="96"/>
        <v>-28</v>
      </c>
    </row>
    <row r="1502" spans="1:16" ht="14.1" customHeight="1">
      <c r="A1502" s="2">
        <v>730</v>
      </c>
      <c r="B1502" s="2" t="str">
        <f>VLOOKUP(A1502,Sheet2!$A$1:$B$114,2)</f>
        <v>Person Co</v>
      </c>
      <c r="C1502" s="2">
        <v>6</v>
      </c>
      <c r="D1502" s="2" t="str">
        <f>VLOOKUP(C1502,Sheet1!$A$1:$B$18,2)</f>
        <v>Secondary Teachers</v>
      </c>
      <c r="E1502" s="15">
        <v>152</v>
      </c>
      <c r="F1502" s="17">
        <v>173</v>
      </c>
      <c r="G1502" s="25">
        <f t="shared" si="93"/>
        <v>-21</v>
      </c>
      <c r="H1502" s="15">
        <v>15</v>
      </c>
      <c r="I1502" s="17">
        <v>8</v>
      </c>
      <c r="J1502" s="25">
        <f t="shared" si="95"/>
        <v>7</v>
      </c>
      <c r="K1502" s="15">
        <v>1</v>
      </c>
      <c r="L1502" s="17">
        <v>4</v>
      </c>
      <c r="M1502" s="25">
        <f t="shared" si="94"/>
        <v>-3</v>
      </c>
      <c r="N1502" s="15">
        <v>168</v>
      </c>
      <c r="O1502" s="17">
        <v>185</v>
      </c>
      <c r="P1502" s="44">
        <f t="shared" si="96"/>
        <v>-17</v>
      </c>
    </row>
    <row r="1503" spans="1:16" ht="14.1" customHeight="1">
      <c r="A1503" s="2">
        <v>730</v>
      </c>
      <c r="B1503" s="2" t="str">
        <f>VLOOKUP(A1503,Sheet2!$A$1:$B$114,2)</f>
        <v>Person Co</v>
      </c>
      <c r="C1503" s="2">
        <v>7</v>
      </c>
      <c r="D1503" s="2" t="str">
        <f>VLOOKUP(C1503,Sheet1!$A$1:$B$18,2)</f>
        <v>Other Teachers</v>
      </c>
      <c r="E1503" s="15">
        <v>24</v>
      </c>
      <c r="F1503" s="17">
        <v>0</v>
      </c>
      <c r="G1503" s="25">
        <f t="shared" si="93"/>
        <v>24</v>
      </c>
      <c r="H1503" s="15">
        <v>1</v>
      </c>
      <c r="I1503" s="17">
        <v>0</v>
      </c>
      <c r="J1503" s="25">
        <f t="shared" si="95"/>
        <v>1</v>
      </c>
      <c r="K1503" s="15">
        <v>0</v>
      </c>
      <c r="L1503" s="17">
        <v>0</v>
      </c>
      <c r="M1503" s="25">
        <f t="shared" si="94"/>
        <v>0</v>
      </c>
      <c r="N1503" s="15">
        <v>25</v>
      </c>
      <c r="O1503" s="17">
        <v>0</v>
      </c>
      <c r="P1503" s="44">
        <f t="shared" si="96"/>
        <v>25</v>
      </c>
    </row>
    <row r="1504" spans="1:16" ht="14.1" customHeight="1">
      <c r="A1504" s="2">
        <v>730</v>
      </c>
      <c r="B1504" s="2" t="str">
        <f>VLOOKUP(A1504,Sheet2!$A$1:$B$114,2)</f>
        <v>Person Co</v>
      </c>
      <c r="C1504" s="2">
        <v>8</v>
      </c>
      <c r="D1504" s="2" t="str">
        <f>VLOOKUP(C1504,Sheet1!$A$1:$B$18,2)</f>
        <v>Guidence Personnel</v>
      </c>
      <c r="E1504" s="15">
        <v>11</v>
      </c>
      <c r="F1504" s="17">
        <v>11</v>
      </c>
      <c r="G1504" s="25">
        <f t="shared" si="93"/>
        <v>0</v>
      </c>
      <c r="H1504" s="15">
        <v>0</v>
      </c>
      <c r="I1504" s="17">
        <v>0</v>
      </c>
      <c r="J1504" s="25">
        <f t="shared" si="95"/>
        <v>0</v>
      </c>
      <c r="K1504" s="15">
        <v>2</v>
      </c>
      <c r="L1504" s="17">
        <v>3</v>
      </c>
      <c r="M1504" s="25">
        <f t="shared" si="94"/>
        <v>-1</v>
      </c>
      <c r="N1504" s="15">
        <v>13</v>
      </c>
      <c r="O1504" s="17">
        <v>14</v>
      </c>
      <c r="P1504" s="44">
        <f t="shared" si="96"/>
        <v>-1</v>
      </c>
    </row>
    <row r="1505" spans="1:16" ht="14.1" customHeight="1">
      <c r="A1505" s="2">
        <v>730</v>
      </c>
      <c r="B1505" s="2" t="str">
        <f>VLOOKUP(A1505,Sheet2!$A$1:$B$114,2)</f>
        <v>Person Co</v>
      </c>
      <c r="C1505" s="2">
        <v>9</v>
      </c>
      <c r="D1505" s="2" t="str">
        <f>VLOOKUP(C1505,Sheet1!$A$1:$B$18,2)</f>
        <v>Psychology Personnel</v>
      </c>
      <c r="E1505" s="15">
        <v>0</v>
      </c>
      <c r="F1505" s="17">
        <v>0</v>
      </c>
      <c r="G1505" s="25">
        <f t="shared" si="93"/>
        <v>0</v>
      </c>
      <c r="H1505" s="15">
        <v>2</v>
      </c>
      <c r="I1505" s="17">
        <v>2</v>
      </c>
      <c r="J1505" s="25">
        <f t="shared" si="95"/>
        <v>0</v>
      </c>
      <c r="K1505" s="15">
        <v>0</v>
      </c>
      <c r="L1505" s="17">
        <v>0</v>
      </c>
      <c r="M1505" s="25">
        <f t="shared" si="94"/>
        <v>0</v>
      </c>
      <c r="N1505" s="15">
        <v>2</v>
      </c>
      <c r="O1505" s="17">
        <v>2</v>
      </c>
      <c r="P1505" s="44">
        <f t="shared" si="96"/>
        <v>0</v>
      </c>
    </row>
    <row r="1506" spans="1:16" ht="14.1" customHeight="1">
      <c r="A1506" s="2">
        <v>730</v>
      </c>
      <c r="B1506" s="2" t="str">
        <f>VLOOKUP(A1506,Sheet2!$A$1:$B$114,2)</f>
        <v>Person Co</v>
      </c>
      <c r="C1506" s="2">
        <v>10</v>
      </c>
      <c r="D1506" s="2" t="str">
        <f>VLOOKUP(C1506,Sheet1!$A$1:$B$18,2)</f>
        <v>Media Cordinators and Audio Visual</v>
      </c>
      <c r="E1506" s="15">
        <v>9</v>
      </c>
      <c r="F1506" s="17">
        <v>9</v>
      </c>
      <c r="G1506" s="25">
        <f t="shared" si="93"/>
        <v>0</v>
      </c>
      <c r="H1506" s="15">
        <v>0</v>
      </c>
      <c r="I1506" s="17">
        <v>0</v>
      </c>
      <c r="J1506" s="25">
        <f t="shared" si="95"/>
        <v>0</v>
      </c>
      <c r="K1506" s="15">
        <v>2</v>
      </c>
      <c r="L1506" s="17">
        <v>2</v>
      </c>
      <c r="M1506" s="25">
        <f t="shared" si="94"/>
        <v>0</v>
      </c>
      <c r="N1506" s="15">
        <v>11</v>
      </c>
      <c r="O1506" s="17">
        <v>11</v>
      </c>
      <c r="P1506" s="44">
        <f t="shared" si="96"/>
        <v>0</v>
      </c>
    </row>
    <row r="1507" spans="1:16" ht="14.1" customHeight="1">
      <c r="A1507" s="2">
        <v>730</v>
      </c>
      <c r="B1507" s="2" t="str">
        <f>VLOOKUP(A1507,Sheet2!$A$1:$B$114,2)</f>
        <v>Person Co</v>
      </c>
      <c r="C1507" s="2">
        <v>11</v>
      </c>
      <c r="D1507" s="2" t="str">
        <f>VLOOKUP(C1507,Sheet1!$A$1:$B$18,2)</f>
        <v>Consultants and Supervisors of Instructions</v>
      </c>
      <c r="E1507" s="15">
        <v>5</v>
      </c>
      <c r="F1507" s="17">
        <v>0</v>
      </c>
      <c r="G1507" s="25">
        <f t="shared" si="93"/>
        <v>5</v>
      </c>
      <c r="H1507" s="15">
        <v>3</v>
      </c>
      <c r="I1507" s="17">
        <v>0</v>
      </c>
      <c r="J1507" s="25">
        <f t="shared" si="95"/>
        <v>3</v>
      </c>
      <c r="K1507" s="15">
        <v>0</v>
      </c>
      <c r="L1507" s="17">
        <v>0</v>
      </c>
      <c r="M1507" s="25">
        <f t="shared" si="94"/>
        <v>0</v>
      </c>
      <c r="N1507" s="15">
        <v>8</v>
      </c>
      <c r="O1507" s="17">
        <v>0</v>
      </c>
      <c r="P1507" s="44">
        <f t="shared" si="96"/>
        <v>8</v>
      </c>
    </row>
    <row r="1508" spans="1:16" ht="14.1" customHeight="1">
      <c r="A1508" s="2">
        <v>730</v>
      </c>
      <c r="B1508" s="2" t="str">
        <f>VLOOKUP(A1508,Sheet2!$A$1:$B$114,2)</f>
        <v>Person Co</v>
      </c>
      <c r="C1508" s="2">
        <v>12</v>
      </c>
      <c r="D1508" s="2" t="str">
        <f>VLOOKUP(C1508,Sheet1!$A$1:$B$18,2)</f>
        <v>Other Professional Staff</v>
      </c>
      <c r="E1508" s="15">
        <v>10</v>
      </c>
      <c r="F1508" s="17">
        <v>13</v>
      </c>
      <c r="G1508" s="25">
        <f t="shared" si="93"/>
        <v>-3</v>
      </c>
      <c r="H1508" s="15">
        <v>1</v>
      </c>
      <c r="I1508" s="17">
        <v>0</v>
      </c>
      <c r="J1508" s="25">
        <f t="shared" si="95"/>
        <v>1</v>
      </c>
      <c r="K1508" s="15">
        <v>3</v>
      </c>
      <c r="L1508" s="17">
        <v>8</v>
      </c>
      <c r="M1508" s="25">
        <f t="shared" si="94"/>
        <v>-5</v>
      </c>
      <c r="N1508" s="15">
        <v>14</v>
      </c>
      <c r="O1508" s="17">
        <v>21</v>
      </c>
      <c r="P1508" s="44">
        <f t="shared" si="96"/>
        <v>-7</v>
      </c>
    </row>
    <row r="1509" spans="1:16" ht="14.1" customHeight="1">
      <c r="A1509" s="2">
        <v>730</v>
      </c>
      <c r="B1509" s="2" t="str">
        <f>VLOOKUP(A1509,Sheet2!$A$1:$B$114,2)</f>
        <v>Person Co</v>
      </c>
      <c r="C1509" s="2">
        <v>13</v>
      </c>
      <c r="D1509" s="2" t="str">
        <f>VLOOKUP(C1509,Sheet1!$A$1:$B$18,2)</f>
        <v>Teacher Assistants</v>
      </c>
      <c r="E1509" s="15">
        <v>54</v>
      </c>
      <c r="F1509" s="17">
        <v>63</v>
      </c>
      <c r="G1509" s="25">
        <f t="shared" si="93"/>
        <v>-9</v>
      </c>
      <c r="H1509" s="15">
        <v>7</v>
      </c>
      <c r="I1509" s="17">
        <v>3</v>
      </c>
      <c r="J1509" s="25">
        <f t="shared" si="95"/>
        <v>4</v>
      </c>
      <c r="K1509" s="15">
        <v>0</v>
      </c>
      <c r="L1509" s="17">
        <v>2</v>
      </c>
      <c r="M1509" s="25">
        <f t="shared" si="94"/>
        <v>-2</v>
      </c>
      <c r="N1509" s="15">
        <v>61</v>
      </c>
      <c r="O1509" s="17">
        <v>68</v>
      </c>
      <c r="P1509" s="44">
        <f t="shared" si="96"/>
        <v>-7</v>
      </c>
    </row>
    <row r="1510" spans="1:16" ht="14.1" customHeight="1">
      <c r="A1510" s="2">
        <v>730</v>
      </c>
      <c r="B1510" s="2" t="str">
        <f>VLOOKUP(A1510,Sheet2!$A$1:$B$114,2)</f>
        <v>Person Co</v>
      </c>
      <c r="C1510" s="2">
        <v>14</v>
      </c>
      <c r="D1510" s="2" t="str">
        <f>VLOOKUP(C1510,Sheet1!$A$1:$B$18,2)</f>
        <v>Technicians</v>
      </c>
      <c r="E1510" s="15">
        <v>0</v>
      </c>
      <c r="F1510" s="17">
        <v>2</v>
      </c>
      <c r="G1510" s="25">
        <f t="shared" si="93"/>
        <v>-2</v>
      </c>
      <c r="H1510" s="15">
        <v>1</v>
      </c>
      <c r="I1510" s="17">
        <v>0</v>
      </c>
      <c r="J1510" s="25">
        <f t="shared" si="95"/>
        <v>1</v>
      </c>
      <c r="K1510" s="15">
        <v>0</v>
      </c>
      <c r="L1510" s="17">
        <v>0</v>
      </c>
      <c r="M1510" s="25">
        <f t="shared" si="94"/>
        <v>0</v>
      </c>
      <c r="N1510" s="15">
        <v>1</v>
      </c>
      <c r="O1510" s="17">
        <v>2</v>
      </c>
      <c r="P1510" s="44">
        <f t="shared" si="96"/>
        <v>-1</v>
      </c>
    </row>
    <row r="1511" spans="1:16" ht="14.1" customHeight="1">
      <c r="A1511" s="2">
        <v>730</v>
      </c>
      <c r="B1511" s="2" t="str">
        <f>VLOOKUP(A1511,Sheet2!$A$1:$B$114,2)</f>
        <v>Person Co</v>
      </c>
      <c r="C1511" s="2">
        <v>15</v>
      </c>
      <c r="D1511" s="2" t="str">
        <f>VLOOKUP(C1511,Sheet1!$A$1:$B$18,2)</f>
        <v>Clerks/Secretaries</v>
      </c>
      <c r="E1511" s="15">
        <v>22</v>
      </c>
      <c r="F1511" s="17">
        <v>4</v>
      </c>
      <c r="G1511" s="25">
        <f t="shared" si="93"/>
        <v>18</v>
      </c>
      <c r="H1511" s="15">
        <v>0</v>
      </c>
      <c r="I1511" s="17">
        <v>16</v>
      </c>
      <c r="J1511" s="25">
        <f t="shared" si="95"/>
        <v>-16</v>
      </c>
      <c r="K1511" s="15">
        <v>7</v>
      </c>
      <c r="L1511" s="17">
        <v>10</v>
      </c>
      <c r="M1511" s="25">
        <f t="shared" si="94"/>
        <v>-3</v>
      </c>
      <c r="N1511" s="15">
        <v>29</v>
      </c>
      <c r="O1511" s="17">
        <v>30</v>
      </c>
      <c r="P1511" s="44">
        <f t="shared" si="96"/>
        <v>-1</v>
      </c>
    </row>
    <row r="1512" spans="1:16" ht="14.1" customHeight="1">
      <c r="A1512" s="2">
        <v>730</v>
      </c>
      <c r="B1512" s="2" t="str">
        <f>VLOOKUP(A1512,Sheet2!$A$1:$B$114,2)</f>
        <v>Person Co</v>
      </c>
      <c r="C1512" s="2">
        <v>16</v>
      </c>
      <c r="D1512" s="2" t="str">
        <f>VLOOKUP(C1512,Sheet1!$A$1:$B$18,2)</f>
        <v>Service Workers</v>
      </c>
      <c r="E1512" s="15">
        <v>20</v>
      </c>
      <c r="F1512" s="17">
        <v>0</v>
      </c>
      <c r="G1512" s="25">
        <f t="shared" si="93"/>
        <v>20</v>
      </c>
      <c r="H1512" s="15">
        <v>0</v>
      </c>
      <c r="I1512" s="17">
        <v>0</v>
      </c>
      <c r="J1512" s="25">
        <f t="shared" si="95"/>
        <v>0</v>
      </c>
      <c r="K1512" s="15">
        <v>98</v>
      </c>
      <c r="L1512" s="17">
        <v>72</v>
      </c>
      <c r="M1512" s="25">
        <f t="shared" si="94"/>
        <v>26</v>
      </c>
      <c r="N1512" s="15">
        <v>118</v>
      </c>
      <c r="O1512" s="17">
        <v>72</v>
      </c>
      <c r="P1512" s="44">
        <f t="shared" si="96"/>
        <v>46</v>
      </c>
    </row>
    <row r="1513" spans="1:16" ht="14.1" customHeight="1">
      <c r="A1513" s="2">
        <v>730</v>
      </c>
      <c r="B1513" s="2" t="str">
        <f>VLOOKUP(A1513,Sheet2!$A$1:$B$114,2)</f>
        <v>Person Co</v>
      </c>
      <c r="C1513" s="2">
        <v>17</v>
      </c>
      <c r="D1513" s="2" t="str">
        <f>VLOOKUP(C1513,Sheet1!$A$1:$B$18,2)</f>
        <v>Skilled Crafts</v>
      </c>
      <c r="E1513" s="15">
        <v>0</v>
      </c>
      <c r="F1513" s="17">
        <v>0</v>
      </c>
      <c r="G1513" s="25">
        <f t="shared" si="93"/>
        <v>0</v>
      </c>
      <c r="H1513" s="15">
        <v>0</v>
      </c>
      <c r="I1513" s="17">
        <v>0</v>
      </c>
      <c r="J1513" s="25">
        <f t="shared" si="95"/>
        <v>0</v>
      </c>
      <c r="K1513" s="15">
        <v>10</v>
      </c>
      <c r="L1513" s="17">
        <v>12</v>
      </c>
      <c r="M1513" s="25">
        <f t="shared" si="94"/>
        <v>-2</v>
      </c>
      <c r="N1513" s="15">
        <v>10</v>
      </c>
      <c r="O1513" s="17">
        <v>12</v>
      </c>
      <c r="P1513" s="44">
        <f t="shared" si="96"/>
        <v>-2</v>
      </c>
    </row>
    <row r="1514" spans="1:16" ht="14.1" customHeight="1">
      <c r="A1514" s="2">
        <v>730</v>
      </c>
      <c r="B1514" s="2" t="str">
        <f>VLOOKUP(A1514,Sheet2!$A$1:$B$114,2)</f>
        <v>Person Co</v>
      </c>
      <c r="C1514" s="2">
        <v>18</v>
      </c>
      <c r="D1514" s="2" t="str">
        <f>VLOOKUP(C1514,Sheet1!$A$1:$B$18,2)</f>
        <v>Laborers Unskilled</v>
      </c>
      <c r="E1514" s="15">
        <v>0</v>
      </c>
      <c r="F1514" s="17">
        <v>23</v>
      </c>
      <c r="G1514" s="25">
        <f t="shared" si="93"/>
        <v>-23</v>
      </c>
      <c r="H1514" s="15">
        <v>0</v>
      </c>
      <c r="I1514" s="17">
        <v>0</v>
      </c>
      <c r="J1514" s="25">
        <f t="shared" si="95"/>
        <v>0</v>
      </c>
      <c r="K1514" s="15">
        <v>2</v>
      </c>
      <c r="L1514" s="17">
        <v>8</v>
      </c>
      <c r="M1514" s="25">
        <f t="shared" si="94"/>
        <v>-6</v>
      </c>
      <c r="N1514" s="15">
        <v>2</v>
      </c>
      <c r="O1514" s="17">
        <v>31</v>
      </c>
      <c r="P1514" s="44">
        <f t="shared" si="96"/>
        <v>-29</v>
      </c>
    </row>
    <row r="1515" spans="1:16" ht="14.1" customHeight="1">
      <c r="A1515" s="2">
        <v>740</v>
      </c>
      <c r="B1515" s="2" t="str">
        <f>VLOOKUP(A1515,Sheet2!$A$1:$B$114,2)</f>
        <v>Pitt Co</v>
      </c>
      <c r="C1515" s="2">
        <v>1</v>
      </c>
      <c r="D1515" s="2" t="str">
        <f>VLOOKUP(C1515,Sheet1!$A$1:$B$18,2)</f>
        <v>Officials, Administrators, Managers</v>
      </c>
      <c r="E1515" s="15">
        <v>8</v>
      </c>
      <c r="F1515" s="17">
        <v>7</v>
      </c>
      <c r="G1515" s="25">
        <f t="shared" si="93"/>
        <v>1</v>
      </c>
      <c r="H1515" s="15">
        <v>1</v>
      </c>
      <c r="I1515" s="17">
        <v>0</v>
      </c>
      <c r="J1515" s="25">
        <f t="shared" si="95"/>
        <v>1</v>
      </c>
      <c r="K1515" s="15">
        <v>6</v>
      </c>
      <c r="L1515" s="17">
        <v>6</v>
      </c>
      <c r="M1515" s="25">
        <f t="shared" si="94"/>
        <v>0</v>
      </c>
      <c r="N1515" s="15">
        <v>15</v>
      </c>
      <c r="O1515" s="17">
        <v>13</v>
      </c>
      <c r="P1515" s="44">
        <f t="shared" si="96"/>
        <v>2</v>
      </c>
    </row>
    <row r="1516" spans="1:16" ht="14.1" customHeight="1">
      <c r="A1516" s="2">
        <v>740</v>
      </c>
      <c r="B1516" s="2" t="str">
        <f>VLOOKUP(A1516,Sheet2!$A$1:$B$114,2)</f>
        <v>Pitt Co</v>
      </c>
      <c r="C1516" s="2">
        <v>2</v>
      </c>
      <c r="D1516" s="2" t="str">
        <f>VLOOKUP(C1516,Sheet1!$A$1:$B$18,2)</f>
        <v>Principals</v>
      </c>
      <c r="E1516" s="15">
        <v>33</v>
      </c>
      <c r="F1516" s="17">
        <v>33</v>
      </c>
      <c r="G1516" s="25">
        <f t="shared" si="93"/>
        <v>0</v>
      </c>
      <c r="H1516" s="15">
        <v>0</v>
      </c>
      <c r="I1516" s="17">
        <v>0</v>
      </c>
      <c r="J1516" s="25">
        <f t="shared" si="95"/>
        <v>0</v>
      </c>
      <c r="K1516" s="15">
        <v>0</v>
      </c>
      <c r="L1516" s="17">
        <v>0</v>
      </c>
      <c r="M1516" s="25">
        <f t="shared" si="94"/>
        <v>0</v>
      </c>
      <c r="N1516" s="15">
        <v>33</v>
      </c>
      <c r="O1516" s="17">
        <v>33</v>
      </c>
      <c r="P1516" s="44">
        <f t="shared" si="96"/>
        <v>0</v>
      </c>
    </row>
    <row r="1517" spans="1:16" ht="14.1" customHeight="1">
      <c r="A1517" s="2">
        <v>740</v>
      </c>
      <c r="B1517" s="2" t="str">
        <f>VLOOKUP(A1517,Sheet2!$A$1:$B$114,2)</f>
        <v>Pitt Co</v>
      </c>
      <c r="C1517" s="2">
        <v>3</v>
      </c>
      <c r="D1517" s="2" t="str">
        <f>VLOOKUP(C1517,Sheet1!$A$1:$B$18,2)</f>
        <v>Assistant Principals, Teaching</v>
      </c>
      <c r="E1517" s="15">
        <v>0</v>
      </c>
      <c r="F1517" s="17">
        <v>0</v>
      </c>
      <c r="G1517" s="25">
        <f t="shared" si="93"/>
        <v>0</v>
      </c>
      <c r="H1517" s="15">
        <v>0</v>
      </c>
      <c r="I1517" s="17">
        <v>0</v>
      </c>
      <c r="J1517" s="25">
        <f t="shared" si="95"/>
        <v>0</v>
      </c>
      <c r="K1517" s="15">
        <v>0</v>
      </c>
      <c r="L1517" s="17">
        <v>0</v>
      </c>
      <c r="M1517" s="25">
        <f t="shared" si="94"/>
        <v>0</v>
      </c>
      <c r="N1517" s="15">
        <v>0</v>
      </c>
      <c r="O1517" s="17">
        <v>0</v>
      </c>
      <c r="P1517" s="44">
        <f t="shared" si="96"/>
        <v>0</v>
      </c>
    </row>
    <row r="1518" spans="1:16" ht="14.1" customHeight="1">
      <c r="A1518" s="2">
        <v>740</v>
      </c>
      <c r="B1518" s="2" t="str">
        <f>VLOOKUP(A1518,Sheet2!$A$1:$B$114,2)</f>
        <v>Pitt Co</v>
      </c>
      <c r="C1518" s="2">
        <v>4</v>
      </c>
      <c r="D1518" s="2" t="str">
        <f>VLOOKUP(C1518,Sheet1!$A$1:$B$18,2)</f>
        <v>Assistant Principals, Non-Teaching</v>
      </c>
      <c r="E1518" s="15">
        <v>27</v>
      </c>
      <c r="F1518" s="17">
        <v>31</v>
      </c>
      <c r="G1518" s="25">
        <f t="shared" si="93"/>
        <v>-4</v>
      </c>
      <c r="H1518" s="15">
        <v>0</v>
      </c>
      <c r="I1518" s="17">
        <v>0</v>
      </c>
      <c r="J1518" s="25">
        <f t="shared" si="95"/>
        <v>0</v>
      </c>
      <c r="K1518" s="15">
        <v>12</v>
      </c>
      <c r="L1518" s="17">
        <v>10</v>
      </c>
      <c r="M1518" s="25">
        <f t="shared" si="94"/>
        <v>2</v>
      </c>
      <c r="N1518" s="15">
        <v>39</v>
      </c>
      <c r="O1518" s="17">
        <v>41</v>
      </c>
      <c r="P1518" s="44">
        <f t="shared" si="96"/>
        <v>-2</v>
      </c>
    </row>
    <row r="1519" spans="1:16" ht="14.1" customHeight="1">
      <c r="A1519" s="2">
        <v>740</v>
      </c>
      <c r="B1519" s="2" t="str">
        <f>VLOOKUP(A1519,Sheet2!$A$1:$B$114,2)</f>
        <v>Pitt Co</v>
      </c>
      <c r="C1519" s="2">
        <v>5</v>
      </c>
      <c r="D1519" s="2" t="str">
        <f>VLOOKUP(C1519,Sheet1!$A$1:$B$18,2)</f>
        <v>Elementry Teachers</v>
      </c>
      <c r="E1519" s="15">
        <v>676</v>
      </c>
      <c r="F1519" s="17">
        <v>635</v>
      </c>
      <c r="G1519" s="25">
        <f t="shared" si="93"/>
        <v>41</v>
      </c>
      <c r="H1519" s="15">
        <v>43</v>
      </c>
      <c r="I1519" s="17">
        <v>52</v>
      </c>
      <c r="J1519" s="25">
        <f t="shared" si="95"/>
        <v>-9</v>
      </c>
      <c r="K1519" s="15">
        <v>17</v>
      </c>
      <c r="L1519" s="17">
        <v>28</v>
      </c>
      <c r="M1519" s="25">
        <f t="shared" si="94"/>
        <v>-11</v>
      </c>
      <c r="N1519" s="15">
        <v>736</v>
      </c>
      <c r="O1519" s="17">
        <v>715</v>
      </c>
      <c r="P1519" s="44">
        <f t="shared" si="96"/>
        <v>21</v>
      </c>
    </row>
    <row r="1520" spans="1:16" ht="14.1" customHeight="1">
      <c r="A1520" s="2">
        <v>740</v>
      </c>
      <c r="B1520" s="2" t="str">
        <f>VLOOKUP(A1520,Sheet2!$A$1:$B$114,2)</f>
        <v>Pitt Co</v>
      </c>
      <c r="C1520" s="2">
        <v>6</v>
      </c>
      <c r="D1520" s="2" t="str">
        <f>VLOOKUP(C1520,Sheet1!$A$1:$B$18,2)</f>
        <v>Secondary Teachers</v>
      </c>
      <c r="E1520" s="15">
        <v>345</v>
      </c>
      <c r="F1520" s="17">
        <v>340</v>
      </c>
      <c r="G1520" s="25">
        <f t="shared" si="93"/>
        <v>5</v>
      </c>
      <c r="H1520" s="15">
        <v>14</v>
      </c>
      <c r="I1520" s="17">
        <v>14</v>
      </c>
      <c r="J1520" s="25">
        <f t="shared" si="95"/>
        <v>0</v>
      </c>
      <c r="K1520" s="15">
        <v>10</v>
      </c>
      <c r="L1520" s="17">
        <v>16</v>
      </c>
      <c r="M1520" s="25">
        <f t="shared" si="94"/>
        <v>-6</v>
      </c>
      <c r="N1520" s="15">
        <v>369</v>
      </c>
      <c r="O1520" s="17">
        <v>370</v>
      </c>
      <c r="P1520" s="44">
        <f t="shared" si="96"/>
        <v>-1</v>
      </c>
    </row>
    <row r="1521" spans="1:16" ht="14.1" customHeight="1">
      <c r="A1521" s="2">
        <v>740</v>
      </c>
      <c r="B1521" s="2" t="str">
        <f>VLOOKUP(A1521,Sheet2!$A$1:$B$114,2)</f>
        <v>Pitt Co</v>
      </c>
      <c r="C1521" s="2">
        <v>7</v>
      </c>
      <c r="D1521" s="2" t="str">
        <f>VLOOKUP(C1521,Sheet1!$A$1:$B$18,2)</f>
        <v>Other Teachers</v>
      </c>
      <c r="E1521" s="15">
        <v>291</v>
      </c>
      <c r="F1521" s="17">
        <v>307</v>
      </c>
      <c r="G1521" s="25">
        <f t="shared" si="93"/>
        <v>-16</v>
      </c>
      <c r="H1521" s="15">
        <v>122</v>
      </c>
      <c r="I1521" s="17">
        <v>133</v>
      </c>
      <c r="J1521" s="25">
        <f t="shared" si="95"/>
        <v>-11</v>
      </c>
      <c r="K1521" s="15">
        <v>30</v>
      </c>
      <c r="L1521" s="17">
        <v>32</v>
      </c>
      <c r="M1521" s="25">
        <f t="shared" si="94"/>
        <v>-2</v>
      </c>
      <c r="N1521" s="15">
        <v>443</v>
      </c>
      <c r="O1521" s="17">
        <v>472</v>
      </c>
      <c r="P1521" s="44">
        <f t="shared" si="96"/>
        <v>-29</v>
      </c>
    </row>
    <row r="1522" spans="1:16" ht="14.1" customHeight="1">
      <c r="A1522" s="2">
        <v>740</v>
      </c>
      <c r="B1522" s="2" t="str">
        <f>VLOOKUP(A1522,Sheet2!$A$1:$B$114,2)</f>
        <v>Pitt Co</v>
      </c>
      <c r="C1522" s="2">
        <v>8</v>
      </c>
      <c r="D1522" s="2" t="str">
        <f>VLOOKUP(C1522,Sheet1!$A$1:$B$18,2)</f>
        <v>Guidence Personnel</v>
      </c>
      <c r="E1522" s="15">
        <v>58</v>
      </c>
      <c r="F1522" s="17">
        <v>59</v>
      </c>
      <c r="G1522" s="25">
        <f t="shared" si="93"/>
        <v>-1</v>
      </c>
      <c r="H1522" s="15">
        <v>3</v>
      </c>
      <c r="I1522" s="17">
        <v>3</v>
      </c>
      <c r="J1522" s="25">
        <f t="shared" si="95"/>
        <v>0</v>
      </c>
      <c r="K1522" s="15">
        <v>3</v>
      </c>
      <c r="L1522" s="17">
        <v>2</v>
      </c>
      <c r="M1522" s="25">
        <f t="shared" si="94"/>
        <v>1</v>
      </c>
      <c r="N1522" s="15">
        <v>64</v>
      </c>
      <c r="O1522" s="17">
        <v>64</v>
      </c>
      <c r="P1522" s="44">
        <f t="shared" si="96"/>
        <v>0</v>
      </c>
    </row>
    <row r="1523" spans="1:16" ht="14.1" customHeight="1">
      <c r="A1523" s="2">
        <v>740</v>
      </c>
      <c r="B1523" s="2" t="str">
        <f>VLOOKUP(A1523,Sheet2!$A$1:$B$114,2)</f>
        <v>Pitt Co</v>
      </c>
      <c r="C1523" s="2">
        <v>9</v>
      </c>
      <c r="D1523" s="2" t="str">
        <f>VLOOKUP(C1523,Sheet1!$A$1:$B$18,2)</f>
        <v>Psychology Personnel</v>
      </c>
      <c r="E1523" s="15">
        <v>9</v>
      </c>
      <c r="F1523" s="17">
        <v>9</v>
      </c>
      <c r="G1523" s="25">
        <f t="shared" si="93"/>
        <v>0</v>
      </c>
      <c r="H1523" s="15">
        <v>4</v>
      </c>
      <c r="I1523" s="17">
        <v>5</v>
      </c>
      <c r="J1523" s="25">
        <f t="shared" si="95"/>
        <v>-1</v>
      </c>
      <c r="K1523" s="15">
        <v>0</v>
      </c>
      <c r="L1523" s="17">
        <v>1</v>
      </c>
      <c r="M1523" s="25">
        <f t="shared" si="94"/>
        <v>-1</v>
      </c>
      <c r="N1523" s="15">
        <v>13</v>
      </c>
      <c r="O1523" s="17">
        <v>15</v>
      </c>
      <c r="P1523" s="44">
        <f t="shared" si="96"/>
        <v>-2</v>
      </c>
    </row>
    <row r="1524" spans="1:16" ht="14.1" customHeight="1">
      <c r="A1524" s="2">
        <v>740</v>
      </c>
      <c r="B1524" s="2" t="str">
        <f>VLOOKUP(A1524,Sheet2!$A$1:$B$114,2)</f>
        <v>Pitt Co</v>
      </c>
      <c r="C1524" s="2">
        <v>10</v>
      </c>
      <c r="D1524" s="2" t="str">
        <f>VLOOKUP(C1524,Sheet1!$A$1:$B$18,2)</f>
        <v>Media Cordinators and Audio Visual</v>
      </c>
      <c r="E1524" s="15">
        <v>33</v>
      </c>
      <c r="F1524" s="17">
        <v>34</v>
      </c>
      <c r="G1524" s="25">
        <f t="shared" si="93"/>
        <v>-1</v>
      </c>
      <c r="H1524" s="15">
        <v>0</v>
      </c>
      <c r="I1524" s="17">
        <v>0</v>
      </c>
      <c r="J1524" s="25">
        <f t="shared" si="95"/>
        <v>0</v>
      </c>
      <c r="K1524" s="15">
        <v>1</v>
      </c>
      <c r="L1524" s="17">
        <v>1</v>
      </c>
      <c r="M1524" s="25">
        <f t="shared" si="94"/>
        <v>0</v>
      </c>
      <c r="N1524" s="15">
        <v>34</v>
      </c>
      <c r="O1524" s="17">
        <v>35</v>
      </c>
      <c r="P1524" s="44">
        <f t="shared" si="96"/>
        <v>-1</v>
      </c>
    </row>
    <row r="1525" spans="1:16" ht="14.1" customHeight="1">
      <c r="A1525" s="2">
        <v>740</v>
      </c>
      <c r="B1525" s="2" t="str">
        <f>VLOOKUP(A1525,Sheet2!$A$1:$B$114,2)</f>
        <v>Pitt Co</v>
      </c>
      <c r="C1525" s="2">
        <v>11</v>
      </c>
      <c r="D1525" s="2" t="str">
        <f>VLOOKUP(C1525,Sheet1!$A$1:$B$18,2)</f>
        <v>Consultants and Supervisors of Instructions</v>
      </c>
      <c r="E1525" s="15">
        <v>4</v>
      </c>
      <c r="F1525" s="17">
        <v>5</v>
      </c>
      <c r="G1525" s="25">
        <f t="shared" si="93"/>
        <v>-1</v>
      </c>
      <c r="H1525" s="15">
        <v>3</v>
      </c>
      <c r="I1525" s="17">
        <v>5</v>
      </c>
      <c r="J1525" s="25">
        <f t="shared" si="95"/>
        <v>-2</v>
      </c>
      <c r="K1525" s="15">
        <v>4</v>
      </c>
      <c r="L1525" s="17">
        <v>4</v>
      </c>
      <c r="M1525" s="25">
        <f t="shared" si="94"/>
        <v>0</v>
      </c>
      <c r="N1525" s="15">
        <v>11</v>
      </c>
      <c r="O1525" s="17">
        <v>14</v>
      </c>
      <c r="P1525" s="44">
        <f t="shared" si="96"/>
        <v>-3</v>
      </c>
    </row>
    <row r="1526" spans="1:16" ht="14.1" customHeight="1">
      <c r="A1526" s="2">
        <v>740</v>
      </c>
      <c r="B1526" s="2" t="str">
        <f>VLOOKUP(A1526,Sheet2!$A$1:$B$114,2)</f>
        <v>Pitt Co</v>
      </c>
      <c r="C1526" s="2">
        <v>12</v>
      </c>
      <c r="D1526" s="2" t="str">
        <f>VLOOKUP(C1526,Sheet1!$A$1:$B$18,2)</f>
        <v>Other Professional Staff</v>
      </c>
      <c r="E1526" s="15">
        <v>56</v>
      </c>
      <c r="F1526" s="17">
        <v>54</v>
      </c>
      <c r="G1526" s="25">
        <f t="shared" si="93"/>
        <v>2</v>
      </c>
      <c r="H1526" s="15">
        <v>11</v>
      </c>
      <c r="I1526" s="17">
        <v>10</v>
      </c>
      <c r="J1526" s="25">
        <f t="shared" si="95"/>
        <v>1</v>
      </c>
      <c r="K1526" s="15">
        <v>3</v>
      </c>
      <c r="L1526" s="17">
        <v>4</v>
      </c>
      <c r="M1526" s="25">
        <f t="shared" si="94"/>
        <v>-1</v>
      </c>
      <c r="N1526" s="15">
        <v>70</v>
      </c>
      <c r="O1526" s="17">
        <v>68</v>
      </c>
      <c r="P1526" s="44">
        <f t="shared" si="96"/>
        <v>2</v>
      </c>
    </row>
    <row r="1527" spans="1:16" ht="14.1" customHeight="1">
      <c r="A1527" s="2">
        <v>740</v>
      </c>
      <c r="B1527" s="2" t="str">
        <f>VLOOKUP(A1527,Sheet2!$A$1:$B$114,2)</f>
        <v>Pitt Co</v>
      </c>
      <c r="C1527" s="2">
        <v>13</v>
      </c>
      <c r="D1527" s="2" t="str">
        <f>VLOOKUP(C1527,Sheet1!$A$1:$B$18,2)</f>
        <v>Teacher Assistants</v>
      </c>
      <c r="E1527" s="15">
        <v>318</v>
      </c>
      <c r="F1527" s="17">
        <v>352</v>
      </c>
      <c r="G1527" s="25">
        <f t="shared" si="93"/>
        <v>-34</v>
      </c>
      <c r="H1527" s="15">
        <v>57</v>
      </c>
      <c r="I1527" s="17">
        <v>40</v>
      </c>
      <c r="J1527" s="25">
        <f t="shared" si="95"/>
        <v>17</v>
      </c>
      <c r="K1527" s="15">
        <v>24</v>
      </c>
      <c r="L1527" s="17">
        <v>73</v>
      </c>
      <c r="M1527" s="25">
        <f t="shared" si="94"/>
        <v>-49</v>
      </c>
      <c r="N1527" s="15">
        <v>399</v>
      </c>
      <c r="O1527" s="17">
        <v>465</v>
      </c>
      <c r="P1527" s="44">
        <f t="shared" si="96"/>
        <v>-66</v>
      </c>
    </row>
    <row r="1528" spans="1:16" ht="14.1" customHeight="1">
      <c r="A1528" s="2">
        <v>740</v>
      </c>
      <c r="B1528" s="2" t="str">
        <f>VLOOKUP(A1528,Sheet2!$A$1:$B$114,2)</f>
        <v>Pitt Co</v>
      </c>
      <c r="C1528" s="2">
        <v>14</v>
      </c>
      <c r="D1528" s="2" t="str">
        <f>VLOOKUP(C1528,Sheet1!$A$1:$B$18,2)</f>
        <v>Technicians</v>
      </c>
      <c r="E1528" s="15">
        <v>1</v>
      </c>
      <c r="F1528" s="17">
        <v>2</v>
      </c>
      <c r="G1528" s="25">
        <f t="shared" si="93"/>
        <v>-1</v>
      </c>
      <c r="H1528" s="15">
        <v>0</v>
      </c>
      <c r="I1528" s="17">
        <v>0</v>
      </c>
      <c r="J1528" s="25">
        <f t="shared" si="95"/>
        <v>0</v>
      </c>
      <c r="K1528" s="15">
        <v>9</v>
      </c>
      <c r="L1528" s="17">
        <v>8</v>
      </c>
      <c r="M1528" s="25">
        <f t="shared" si="94"/>
        <v>1</v>
      </c>
      <c r="N1528" s="15">
        <v>10</v>
      </c>
      <c r="O1528" s="17">
        <v>10</v>
      </c>
      <c r="P1528" s="44">
        <f t="shared" si="96"/>
        <v>0</v>
      </c>
    </row>
    <row r="1529" spans="1:16" ht="14.1" customHeight="1">
      <c r="A1529" s="2">
        <v>740</v>
      </c>
      <c r="B1529" s="2" t="str">
        <f>VLOOKUP(A1529,Sheet2!$A$1:$B$114,2)</f>
        <v>Pitt Co</v>
      </c>
      <c r="C1529" s="2">
        <v>15</v>
      </c>
      <c r="D1529" s="2" t="str">
        <f>VLOOKUP(C1529,Sheet1!$A$1:$B$18,2)</f>
        <v>Clerks/Secretaries</v>
      </c>
      <c r="E1529" s="15">
        <v>21</v>
      </c>
      <c r="F1529" s="17">
        <v>9</v>
      </c>
      <c r="G1529" s="25">
        <f t="shared" si="93"/>
        <v>12</v>
      </c>
      <c r="H1529" s="15">
        <v>86</v>
      </c>
      <c r="I1529" s="17">
        <v>40</v>
      </c>
      <c r="J1529" s="25">
        <f t="shared" si="95"/>
        <v>46</v>
      </c>
      <c r="K1529" s="15">
        <v>50</v>
      </c>
      <c r="L1529" s="17">
        <v>111</v>
      </c>
      <c r="M1529" s="25">
        <f t="shared" si="94"/>
        <v>-61</v>
      </c>
      <c r="N1529" s="15">
        <v>157</v>
      </c>
      <c r="O1529" s="17">
        <v>160</v>
      </c>
      <c r="P1529" s="44">
        <f t="shared" si="96"/>
        <v>-3</v>
      </c>
    </row>
    <row r="1530" spans="1:16" ht="14.1" customHeight="1">
      <c r="A1530" s="2">
        <v>740</v>
      </c>
      <c r="B1530" s="2" t="str">
        <f>VLOOKUP(A1530,Sheet2!$A$1:$B$114,2)</f>
        <v>Pitt Co</v>
      </c>
      <c r="C1530" s="2">
        <v>16</v>
      </c>
      <c r="D1530" s="2" t="str">
        <f>VLOOKUP(C1530,Sheet1!$A$1:$B$18,2)</f>
        <v>Service Workers</v>
      </c>
      <c r="E1530" s="15">
        <v>181</v>
      </c>
      <c r="F1530" s="17">
        <v>82</v>
      </c>
      <c r="G1530" s="25">
        <f t="shared" si="93"/>
        <v>99</v>
      </c>
      <c r="H1530" s="15">
        <v>0</v>
      </c>
      <c r="I1530" s="17">
        <v>112</v>
      </c>
      <c r="J1530" s="25">
        <f t="shared" si="95"/>
        <v>-112</v>
      </c>
      <c r="K1530" s="15">
        <v>118</v>
      </c>
      <c r="L1530" s="17">
        <v>122</v>
      </c>
      <c r="M1530" s="25">
        <f t="shared" si="94"/>
        <v>-4</v>
      </c>
      <c r="N1530" s="15">
        <v>299</v>
      </c>
      <c r="O1530" s="17">
        <v>316</v>
      </c>
      <c r="P1530" s="44">
        <f t="shared" si="96"/>
        <v>-17</v>
      </c>
    </row>
    <row r="1531" spans="1:16" ht="17.100000000000001" customHeight="1">
      <c r="A1531" s="2">
        <v>740</v>
      </c>
      <c r="B1531" s="2" t="str">
        <f>VLOOKUP(A1531,Sheet2!$A$1:$B$114,2)</f>
        <v>Pitt Co</v>
      </c>
      <c r="C1531" s="2">
        <v>17</v>
      </c>
      <c r="D1531" s="2" t="str">
        <f>VLOOKUP(C1531,Sheet1!$A$1:$B$18,2)</f>
        <v>Skilled Crafts</v>
      </c>
      <c r="E1531" s="15">
        <v>12</v>
      </c>
      <c r="F1531" s="17">
        <v>10</v>
      </c>
      <c r="G1531" s="25">
        <f t="shared" si="93"/>
        <v>2</v>
      </c>
      <c r="H1531" s="15">
        <v>0</v>
      </c>
      <c r="I1531" s="17">
        <v>0</v>
      </c>
      <c r="J1531" s="25">
        <f t="shared" si="95"/>
        <v>0</v>
      </c>
      <c r="K1531" s="15">
        <v>30</v>
      </c>
      <c r="L1531" s="17">
        <v>32</v>
      </c>
      <c r="M1531" s="25">
        <f t="shared" si="94"/>
        <v>-2</v>
      </c>
      <c r="N1531" s="15">
        <v>42</v>
      </c>
      <c r="O1531" s="17">
        <v>42</v>
      </c>
      <c r="P1531" s="44">
        <f t="shared" si="96"/>
        <v>0</v>
      </c>
    </row>
    <row r="1532" spans="1:16" ht="17.100000000000001" customHeight="1">
      <c r="A1532" s="2">
        <v>740</v>
      </c>
      <c r="B1532" s="2" t="str">
        <f>VLOOKUP(A1532,Sheet2!$A$1:$B$114,2)</f>
        <v>Pitt Co</v>
      </c>
      <c r="C1532" s="2">
        <v>18</v>
      </c>
      <c r="D1532" s="2" t="str">
        <f>VLOOKUP(C1532,Sheet1!$A$1:$B$18,2)</f>
        <v>Laborers Unskilled</v>
      </c>
      <c r="E1532" s="15">
        <v>0</v>
      </c>
      <c r="F1532" s="17">
        <v>0</v>
      </c>
      <c r="G1532" s="25">
        <f t="shared" si="93"/>
        <v>0</v>
      </c>
      <c r="H1532" s="15">
        <v>0</v>
      </c>
      <c r="I1532" s="17">
        <v>1</v>
      </c>
      <c r="J1532" s="25">
        <f t="shared" si="95"/>
        <v>-1</v>
      </c>
      <c r="K1532" s="15">
        <v>20</v>
      </c>
      <c r="L1532" s="17">
        <v>21</v>
      </c>
      <c r="M1532" s="25">
        <f t="shared" si="94"/>
        <v>-1</v>
      </c>
      <c r="N1532" s="15">
        <v>20</v>
      </c>
      <c r="O1532" s="17">
        <v>22</v>
      </c>
      <c r="P1532" s="44">
        <f t="shared" si="96"/>
        <v>-2</v>
      </c>
    </row>
    <row r="1533" spans="1:16" ht="14.1" customHeight="1">
      <c r="A1533" s="2">
        <v>750</v>
      </c>
      <c r="B1533" s="2" t="str">
        <f>VLOOKUP(A1533,Sheet2!$A$1:$B$114,2)</f>
        <v>Polk Co</v>
      </c>
      <c r="C1533" s="2">
        <v>1</v>
      </c>
      <c r="D1533" s="2" t="str">
        <f>VLOOKUP(C1533,Sheet1!$A$1:$B$18,2)</f>
        <v>Officials, Administrators, Managers</v>
      </c>
      <c r="E1533" s="15">
        <v>6</v>
      </c>
      <c r="F1533" s="17">
        <v>7</v>
      </c>
      <c r="G1533" s="25">
        <f t="shared" si="93"/>
        <v>-1</v>
      </c>
      <c r="H1533" s="15">
        <v>2</v>
      </c>
      <c r="I1533" s="17">
        <v>1</v>
      </c>
      <c r="J1533" s="25">
        <f t="shared" si="95"/>
        <v>1</v>
      </c>
      <c r="K1533" s="15">
        <v>1</v>
      </c>
      <c r="L1533" s="17">
        <v>1</v>
      </c>
      <c r="M1533" s="25">
        <f t="shared" si="94"/>
        <v>0</v>
      </c>
      <c r="N1533" s="15">
        <v>9</v>
      </c>
      <c r="O1533" s="17">
        <v>9</v>
      </c>
      <c r="P1533" s="44">
        <f t="shared" si="96"/>
        <v>0</v>
      </c>
    </row>
    <row r="1534" spans="1:16" ht="14.1" customHeight="1">
      <c r="A1534" s="2">
        <v>750</v>
      </c>
      <c r="B1534" s="2" t="str">
        <f>VLOOKUP(A1534,Sheet2!$A$1:$B$114,2)</f>
        <v>Polk Co</v>
      </c>
      <c r="C1534" s="2">
        <v>2</v>
      </c>
      <c r="D1534" s="2" t="str">
        <f>VLOOKUP(C1534,Sheet1!$A$1:$B$18,2)</f>
        <v>Principals</v>
      </c>
      <c r="E1534" s="15">
        <v>6</v>
      </c>
      <c r="F1534" s="17">
        <v>3</v>
      </c>
      <c r="G1534" s="25">
        <f t="shared" si="93"/>
        <v>3</v>
      </c>
      <c r="H1534" s="15">
        <v>0</v>
      </c>
      <c r="I1534" s="17">
        <v>0</v>
      </c>
      <c r="J1534" s="25">
        <f t="shared" si="95"/>
        <v>0</v>
      </c>
      <c r="K1534" s="15">
        <v>0</v>
      </c>
      <c r="L1534" s="17">
        <v>3</v>
      </c>
      <c r="M1534" s="25">
        <f t="shared" si="94"/>
        <v>-3</v>
      </c>
      <c r="N1534" s="15">
        <v>6</v>
      </c>
      <c r="O1534" s="17">
        <v>6</v>
      </c>
      <c r="P1534" s="44">
        <f t="shared" si="96"/>
        <v>0</v>
      </c>
    </row>
    <row r="1535" spans="1:16" ht="14.1" customHeight="1">
      <c r="A1535" s="2">
        <v>750</v>
      </c>
      <c r="B1535" s="2" t="str">
        <f>VLOOKUP(A1535,Sheet2!$A$1:$B$114,2)</f>
        <v>Polk Co</v>
      </c>
      <c r="C1535" s="2">
        <v>3</v>
      </c>
      <c r="D1535" s="2" t="str">
        <f>VLOOKUP(C1535,Sheet1!$A$1:$B$18,2)</f>
        <v>Assistant Principals, Teaching</v>
      </c>
      <c r="E1535" s="15">
        <v>0</v>
      </c>
      <c r="F1535" s="17">
        <v>0</v>
      </c>
      <c r="G1535" s="25">
        <f t="shared" ref="G1535:G1598" si="97">E1535-F1535</f>
        <v>0</v>
      </c>
      <c r="H1535" s="15">
        <v>0</v>
      </c>
      <c r="I1535" s="17">
        <v>0</v>
      </c>
      <c r="J1535" s="25">
        <f t="shared" si="95"/>
        <v>0</v>
      </c>
      <c r="K1535" s="15">
        <v>0</v>
      </c>
      <c r="L1535" s="17">
        <v>0</v>
      </c>
      <c r="M1535" s="25">
        <f t="shared" si="94"/>
        <v>0</v>
      </c>
      <c r="N1535" s="15">
        <v>0</v>
      </c>
      <c r="O1535" s="17">
        <v>0</v>
      </c>
      <c r="P1535" s="44">
        <f t="shared" si="96"/>
        <v>0</v>
      </c>
    </row>
    <row r="1536" spans="1:16" ht="14.1" customHeight="1">
      <c r="A1536" s="2">
        <v>750</v>
      </c>
      <c r="B1536" s="2" t="str">
        <f>VLOOKUP(A1536,Sheet2!$A$1:$B$114,2)</f>
        <v>Polk Co</v>
      </c>
      <c r="C1536" s="2">
        <v>4</v>
      </c>
      <c r="D1536" s="2" t="str">
        <f>VLOOKUP(C1536,Sheet1!$A$1:$B$18,2)</f>
        <v>Assistant Principals, Non-Teaching</v>
      </c>
      <c r="E1536" s="15">
        <v>3</v>
      </c>
      <c r="F1536" s="17">
        <v>4</v>
      </c>
      <c r="G1536" s="25">
        <f t="shared" si="97"/>
        <v>-1</v>
      </c>
      <c r="H1536" s="15">
        <v>0</v>
      </c>
      <c r="I1536" s="17">
        <v>0</v>
      </c>
      <c r="J1536" s="25">
        <f t="shared" si="95"/>
        <v>0</v>
      </c>
      <c r="K1536" s="15">
        <v>1</v>
      </c>
      <c r="L1536" s="17">
        <v>0</v>
      </c>
      <c r="M1536" s="25">
        <f t="shared" si="94"/>
        <v>1</v>
      </c>
      <c r="N1536" s="15">
        <v>4</v>
      </c>
      <c r="O1536" s="17">
        <v>4</v>
      </c>
      <c r="P1536" s="44">
        <f t="shared" si="96"/>
        <v>0</v>
      </c>
    </row>
    <row r="1537" spans="1:16" ht="14.1" customHeight="1">
      <c r="A1537" s="2">
        <v>750</v>
      </c>
      <c r="B1537" s="2" t="str">
        <f>VLOOKUP(A1537,Sheet2!$A$1:$B$114,2)</f>
        <v>Polk Co</v>
      </c>
      <c r="C1537" s="2">
        <v>5</v>
      </c>
      <c r="D1537" s="2" t="str">
        <f>VLOOKUP(C1537,Sheet1!$A$1:$B$18,2)</f>
        <v>Elementry Teachers</v>
      </c>
      <c r="E1537" s="15">
        <v>74</v>
      </c>
      <c r="F1537" s="17">
        <v>78</v>
      </c>
      <c r="G1537" s="25">
        <f t="shared" si="97"/>
        <v>-4</v>
      </c>
      <c r="H1537" s="15">
        <v>2</v>
      </c>
      <c r="I1537" s="17">
        <v>2</v>
      </c>
      <c r="J1537" s="25">
        <f t="shared" si="95"/>
        <v>0</v>
      </c>
      <c r="K1537" s="15">
        <v>5</v>
      </c>
      <c r="L1537" s="17">
        <v>1</v>
      </c>
      <c r="M1537" s="25">
        <f t="shared" si="94"/>
        <v>4</v>
      </c>
      <c r="N1537" s="15">
        <v>81</v>
      </c>
      <c r="O1537" s="17">
        <v>81</v>
      </c>
      <c r="P1537" s="44">
        <f t="shared" si="96"/>
        <v>0</v>
      </c>
    </row>
    <row r="1538" spans="1:16" ht="14.1" customHeight="1">
      <c r="A1538" s="2">
        <v>750</v>
      </c>
      <c r="B1538" s="2" t="str">
        <f>VLOOKUP(A1538,Sheet2!$A$1:$B$114,2)</f>
        <v>Polk Co</v>
      </c>
      <c r="C1538" s="2">
        <v>6</v>
      </c>
      <c r="D1538" s="2" t="str">
        <f>VLOOKUP(C1538,Sheet1!$A$1:$B$18,2)</f>
        <v>Secondary Teachers</v>
      </c>
      <c r="E1538" s="15">
        <v>43</v>
      </c>
      <c r="F1538" s="17">
        <v>40</v>
      </c>
      <c r="G1538" s="25">
        <f t="shared" si="97"/>
        <v>3</v>
      </c>
      <c r="H1538" s="15">
        <v>1</v>
      </c>
      <c r="I1538" s="17">
        <v>1</v>
      </c>
      <c r="J1538" s="25">
        <f t="shared" si="95"/>
        <v>0</v>
      </c>
      <c r="K1538" s="15">
        <v>5</v>
      </c>
      <c r="L1538" s="17">
        <v>7</v>
      </c>
      <c r="M1538" s="25">
        <f t="shared" si="94"/>
        <v>-2</v>
      </c>
      <c r="N1538" s="15">
        <v>49</v>
      </c>
      <c r="O1538" s="17">
        <v>48</v>
      </c>
      <c r="P1538" s="44">
        <f t="shared" si="96"/>
        <v>1</v>
      </c>
    </row>
    <row r="1539" spans="1:16" ht="14.1" customHeight="1">
      <c r="A1539" s="2">
        <v>750</v>
      </c>
      <c r="B1539" s="2" t="str">
        <f>VLOOKUP(A1539,Sheet2!$A$1:$B$114,2)</f>
        <v>Polk Co</v>
      </c>
      <c r="C1539" s="2">
        <v>7</v>
      </c>
      <c r="D1539" s="2" t="str">
        <f>VLOOKUP(C1539,Sheet1!$A$1:$B$18,2)</f>
        <v>Other Teachers</v>
      </c>
      <c r="E1539" s="15">
        <v>30</v>
      </c>
      <c r="F1539" s="17">
        <v>30</v>
      </c>
      <c r="G1539" s="25">
        <f t="shared" si="97"/>
        <v>0</v>
      </c>
      <c r="H1539" s="15">
        <v>7</v>
      </c>
      <c r="I1539" s="17">
        <v>11</v>
      </c>
      <c r="J1539" s="25">
        <f t="shared" si="95"/>
        <v>-4</v>
      </c>
      <c r="K1539" s="15">
        <v>8</v>
      </c>
      <c r="L1539" s="17">
        <v>7</v>
      </c>
      <c r="M1539" s="25">
        <f t="shared" ref="M1539:M1602" si="98">K1539-L1539</f>
        <v>1</v>
      </c>
      <c r="N1539" s="15">
        <v>45</v>
      </c>
      <c r="O1539" s="17">
        <v>48</v>
      </c>
      <c r="P1539" s="44">
        <f t="shared" si="96"/>
        <v>-3</v>
      </c>
    </row>
    <row r="1540" spans="1:16" ht="14.1" customHeight="1">
      <c r="A1540" s="2">
        <v>750</v>
      </c>
      <c r="B1540" s="2" t="str">
        <f>VLOOKUP(A1540,Sheet2!$A$1:$B$114,2)</f>
        <v>Polk Co</v>
      </c>
      <c r="C1540" s="2">
        <v>8</v>
      </c>
      <c r="D1540" s="2" t="str">
        <f>VLOOKUP(C1540,Sheet1!$A$1:$B$18,2)</f>
        <v>Guidence Personnel</v>
      </c>
      <c r="E1540" s="15">
        <v>4</v>
      </c>
      <c r="F1540" s="17">
        <v>7</v>
      </c>
      <c r="G1540" s="25">
        <f t="shared" si="97"/>
        <v>-3</v>
      </c>
      <c r="H1540" s="15">
        <v>5</v>
      </c>
      <c r="I1540" s="17">
        <v>0</v>
      </c>
      <c r="J1540" s="25">
        <f t="shared" ref="J1540:J1603" si="99">H1540-I1540</f>
        <v>5</v>
      </c>
      <c r="K1540" s="15">
        <v>0</v>
      </c>
      <c r="L1540" s="17">
        <v>1</v>
      </c>
      <c r="M1540" s="25">
        <f t="shared" si="98"/>
        <v>-1</v>
      </c>
      <c r="N1540" s="15">
        <v>9</v>
      </c>
      <c r="O1540" s="17">
        <v>8</v>
      </c>
      <c r="P1540" s="44">
        <f t="shared" ref="P1540:P1603" si="100">N1540-O1540</f>
        <v>1</v>
      </c>
    </row>
    <row r="1541" spans="1:16" ht="14.1" customHeight="1">
      <c r="A1541" s="2">
        <v>750</v>
      </c>
      <c r="B1541" s="2" t="str">
        <f>VLOOKUP(A1541,Sheet2!$A$1:$B$114,2)</f>
        <v>Polk Co</v>
      </c>
      <c r="C1541" s="2">
        <v>9</v>
      </c>
      <c r="D1541" s="2" t="str">
        <f>VLOOKUP(C1541,Sheet1!$A$1:$B$18,2)</f>
        <v>Psychology Personnel</v>
      </c>
      <c r="E1541" s="15">
        <v>0</v>
      </c>
      <c r="F1541" s="17">
        <v>0</v>
      </c>
      <c r="G1541" s="25">
        <f t="shared" si="97"/>
        <v>0</v>
      </c>
      <c r="H1541" s="15">
        <v>1</v>
      </c>
      <c r="I1541" s="17">
        <v>1</v>
      </c>
      <c r="J1541" s="25">
        <f t="shared" si="99"/>
        <v>0</v>
      </c>
      <c r="K1541" s="15">
        <v>0</v>
      </c>
      <c r="L1541" s="17">
        <v>0</v>
      </c>
      <c r="M1541" s="25">
        <f t="shared" si="98"/>
        <v>0</v>
      </c>
      <c r="N1541" s="15">
        <v>1</v>
      </c>
      <c r="O1541" s="17">
        <v>1</v>
      </c>
      <c r="P1541" s="44">
        <f t="shared" si="100"/>
        <v>0</v>
      </c>
    </row>
    <row r="1542" spans="1:16" ht="14.1" customHeight="1">
      <c r="A1542" s="2">
        <v>750</v>
      </c>
      <c r="B1542" s="2" t="str">
        <f>VLOOKUP(A1542,Sheet2!$A$1:$B$114,2)</f>
        <v>Polk Co</v>
      </c>
      <c r="C1542" s="2">
        <v>10</v>
      </c>
      <c r="D1542" s="2" t="str">
        <f>VLOOKUP(C1542,Sheet1!$A$1:$B$18,2)</f>
        <v>Media Cordinators and Audio Visual</v>
      </c>
      <c r="E1542" s="15">
        <v>2</v>
      </c>
      <c r="F1542" s="17">
        <v>5</v>
      </c>
      <c r="G1542" s="25">
        <f t="shared" si="97"/>
        <v>-3</v>
      </c>
      <c r="H1542" s="15">
        <v>4</v>
      </c>
      <c r="I1542" s="17">
        <v>1</v>
      </c>
      <c r="J1542" s="25">
        <f t="shared" si="99"/>
        <v>3</v>
      </c>
      <c r="K1542" s="15">
        <v>0</v>
      </c>
      <c r="L1542" s="17">
        <v>0</v>
      </c>
      <c r="M1542" s="25">
        <f t="shared" si="98"/>
        <v>0</v>
      </c>
      <c r="N1542" s="15">
        <v>6</v>
      </c>
      <c r="O1542" s="17">
        <v>6</v>
      </c>
      <c r="P1542" s="44">
        <f t="shared" si="100"/>
        <v>0</v>
      </c>
    </row>
    <row r="1543" spans="1:16" ht="14.1" customHeight="1">
      <c r="A1543" s="2">
        <v>750</v>
      </c>
      <c r="B1543" s="2" t="str">
        <f>VLOOKUP(A1543,Sheet2!$A$1:$B$114,2)</f>
        <v>Polk Co</v>
      </c>
      <c r="C1543" s="2">
        <v>11</v>
      </c>
      <c r="D1543" s="2" t="str">
        <f>VLOOKUP(C1543,Sheet1!$A$1:$B$18,2)</f>
        <v>Consultants and Supervisors of Instructions</v>
      </c>
      <c r="E1543" s="15">
        <v>0</v>
      </c>
      <c r="F1543" s="17">
        <v>0</v>
      </c>
      <c r="G1543" s="25">
        <f t="shared" si="97"/>
        <v>0</v>
      </c>
      <c r="H1543" s="15">
        <v>0</v>
      </c>
      <c r="I1543" s="17">
        <v>0</v>
      </c>
      <c r="J1543" s="25">
        <f t="shared" si="99"/>
        <v>0</v>
      </c>
      <c r="K1543" s="15">
        <v>0</v>
      </c>
      <c r="L1543" s="17">
        <v>0</v>
      </c>
      <c r="M1543" s="25">
        <f t="shared" si="98"/>
        <v>0</v>
      </c>
      <c r="N1543" s="15">
        <v>0</v>
      </c>
      <c r="O1543" s="17">
        <v>0</v>
      </c>
      <c r="P1543" s="44">
        <f t="shared" si="100"/>
        <v>0</v>
      </c>
    </row>
    <row r="1544" spans="1:16" ht="14.1" customHeight="1">
      <c r="A1544" s="2">
        <v>750</v>
      </c>
      <c r="B1544" s="2" t="str">
        <f>VLOOKUP(A1544,Sheet2!$A$1:$B$114,2)</f>
        <v>Polk Co</v>
      </c>
      <c r="C1544" s="2">
        <v>12</v>
      </c>
      <c r="D1544" s="2" t="str">
        <f>VLOOKUP(C1544,Sheet1!$A$1:$B$18,2)</f>
        <v>Other Professional Staff</v>
      </c>
      <c r="E1544" s="15">
        <v>12</v>
      </c>
      <c r="F1544" s="17">
        <v>9</v>
      </c>
      <c r="G1544" s="25">
        <f t="shared" si="97"/>
        <v>3</v>
      </c>
      <c r="H1544" s="15">
        <v>0</v>
      </c>
      <c r="I1544" s="17">
        <v>2</v>
      </c>
      <c r="J1544" s="25">
        <f t="shared" si="99"/>
        <v>-2</v>
      </c>
      <c r="K1544" s="15">
        <v>6</v>
      </c>
      <c r="L1544" s="17">
        <v>5</v>
      </c>
      <c r="M1544" s="25">
        <f t="shared" si="98"/>
        <v>1</v>
      </c>
      <c r="N1544" s="15">
        <v>18</v>
      </c>
      <c r="O1544" s="17">
        <v>16</v>
      </c>
      <c r="P1544" s="44">
        <f t="shared" si="100"/>
        <v>2</v>
      </c>
    </row>
    <row r="1545" spans="1:16" ht="14.1" customHeight="1">
      <c r="A1545" s="2">
        <v>750</v>
      </c>
      <c r="B1545" s="2" t="str">
        <f>VLOOKUP(A1545,Sheet2!$A$1:$B$114,2)</f>
        <v>Polk Co</v>
      </c>
      <c r="C1545" s="2">
        <v>13</v>
      </c>
      <c r="D1545" s="2" t="str">
        <f>VLOOKUP(C1545,Sheet1!$A$1:$B$18,2)</f>
        <v>Teacher Assistants</v>
      </c>
      <c r="E1545" s="15">
        <v>19</v>
      </c>
      <c r="F1545" s="17">
        <v>21</v>
      </c>
      <c r="G1545" s="25">
        <f t="shared" si="97"/>
        <v>-2</v>
      </c>
      <c r="H1545" s="15">
        <v>19</v>
      </c>
      <c r="I1545" s="17">
        <v>18</v>
      </c>
      <c r="J1545" s="25">
        <f t="shared" si="99"/>
        <v>1</v>
      </c>
      <c r="K1545" s="15">
        <v>10</v>
      </c>
      <c r="L1545" s="17">
        <v>11</v>
      </c>
      <c r="M1545" s="25">
        <f t="shared" si="98"/>
        <v>-1</v>
      </c>
      <c r="N1545" s="15">
        <v>48</v>
      </c>
      <c r="O1545" s="17">
        <v>50</v>
      </c>
      <c r="P1545" s="44">
        <f t="shared" si="100"/>
        <v>-2</v>
      </c>
    </row>
    <row r="1546" spans="1:16" ht="14.1" customHeight="1">
      <c r="A1546" s="2">
        <v>750</v>
      </c>
      <c r="B1546" s="2" t="str">
        <f>VLOOKUP(A1546,Sheet2!$A$1:$B$114,2)</f>
        <v>Polk Co</v>
      </c>
      <c r="C1546" s="2">
        <v>14</v>
      </c>
      <c r="D1546" s="2" t="str">
        <f>VLOOKUP(C1546,Sheet1!$A$1:$B$18,2)</f>
        <v>Technicians</v>
      </c>
      <c r="E1546" s="15">
        <v>1</v>
      </c>
      <c r="F1546" s="17">
        <v>1</v>
      </c>
      <c r="G1546" s="25">
        <f t="shared" si="97"/>
        <v>0</v>
      </c>
      <c r="H1546" s="15">
        <v>2</v>
      </c>
      <c r="I1546" s="17">
        <v>2</v>
      </c>
      <c r="J1546" s="25">
        <f t="shared" si="99"/>
        <v>0</v>
      </c>
      <c r="K1546" s="15">
        <v>0</v>
      </c>
      <c r="L1546" s="17">
        <v>0</v>
      </c>
      <c r="M1546" s="25">
        <f t="shared" si="98"/>
        <v>0</v>
      </c>
      <c r="N1546" s="15">
        <v>3</v>
      </c>
      <c r="O1546" s="17">
        <v>3</v>
      </c>
      <c r="P1546" s="44">
        <f t="shared" si="100"/>
        <v>0</v>
      </c>
    </row>
    <row r="1547" spans="1:16" ht="14.1" customHeight="1">
      <c r="A1547" s="2">
        <v>750</v>
      </c>
      <c r="B1547" s="2" t="str">
        <f>VLOOKUP(A1547,Sheet2!$A$1:$B$114,2)</f>
        <v>Polk Co</v>
      </c>
      <c r="C1547" s="2">
        <v>15</v>
      </c>
      <c r="D1547" s="2" t="str">
        <f>VLOOKUP(C1547,Sheet1!$A$1:$B$18,2)</f>
        <v>Clerks/Secretaries</v>
      </c>
      <c r="E1547" s="15">
        <v>2</v>
      </c>
      <c r="F1547" s="17">
        <v>1</v>
      </c>
      <c r="G1547" s="25">
        <f t="shared" si="97"/>
        <v>1</v>
      </c>
      <c r="H1547" s="15">
        <v>13</v>
      </c>
      <c r="I1547" s="17">
        <v>12</v>
      </c>
      <c r="J1547" s="25">
        <f t="shared" si="99"/>
        <v>1</v>
      </c>
      <c r="K1547" s="15">
        <v>3</v>
      </c>
      <c r="L1547" s="17">
        <v>5</v>
      </c>
      <c r="M1547" s="25">
        <f t="shared" si="98"/>
        <v>-2</v>
      </c>
      <c r="N1547" s="15">
        <v>18</v>
      </c>
      <c r="O1547" s="17">
        <v>18</v>
      </c>
      <c r="P1547" s="44">
        <f t="shared" si="100"/>
        <v>0</v>
      </c>
    </row>
    <row r="1548" spans="1:16" ht="14.1" customHeight="1">
      <c r="A1548" s="2">
        <v>750</v>
      </c>
      <c r="B1548" s="2" t="str">
        <f>VLOOKUP(A1548,Sheet2!$A$1:$B$114,2)</f>
        <v>Polk Co</v>
      </c>
      <c r="C1548" s="2">
        <v>16</v>
      </c>
      <c r="D1548" s="2" t="str">
        <f>VLOOKUP(C1548,Sheet1!$A$1:$B$18,2)</f>
        <v>Service Workers</v>
      </c>
      <c r="E1548" s="15">
        <v>21</v>
      </c>
      <c r="F1548" s="17">
        <v>21</v>
      </c>
      <c r="G1548" s="25">
        <f t="shared" si="97"/>
        <v>0</v>
      </c>
      <c r="H1548" s="15">
        <v>0</v>
      </c>
      <c r="I1548" s="17">
        <v>0</v>
      </c>
      <c r="J1548" s="25">
        <f t="shared" si="99"/>
        <v>0</v>
      </c>
      <c r="K1548" s="15">
        <v>23</v>
      </c>
      <c r="L1548" s="17">
        <v>26</v>
      </c>
      <c r="M1548" s="25">
        <f t="shared" si="98"/>
        <v>-3</v>
      </c>
      <c r="N1548" s="15">
        <v>44</v>
      </c>
      <c r="O1548" s="17">
        <v>47</v>
      </c>
      <c r="P1548" s="44">
        <f t="shared" si="100"/>
        <v>-3</v>
      </c>
    </row>
    <row r="1549" spans="1:16" ht="14.1" customHeight="1">
      <c r="A1549" s="2">
        <v>750</v>
      </c>
      <c r="B1549" s="2" t="str">
        <f>VLOOKUP(A1549,Sheet2!$A$1:$B$114,2)</f>
        <v>Polk Co</v>
      </c>
      <c r="C1549" s="2">
        <v>17</v>
      </c>
      <c r="D1549" s="2" t="str">
        <f>VLOOKUP(C1549,Sheet1!$A$1:$B$18,2)</f>
        <v>Skilled Crafts</v>
      </c>
      <c r="E1549" s="15">
        <v>0</v>
      </c>
      <c r="F1549" s="17">
        <v>0</v>
      </c>
      <c r="G1549" s="25">
        <f t="shared" si="97"/>
        <v>0</v>
      </c>
      <c r="H1549" s="15">
        <v>0</v>
      </c>
      <c r="I1549" s="17">
        <v>0</v>
      </c>
      <c r="J1549" s="25">
        <f t="shared" si="99"/>
        <v>0</v>
      </c>
      <c r="K1549" s="15">
        <v>0</v>
      </c>
      <c r="L1549" s="17">
        <v>0</v>
      </c>
      <c r="M1549" s="25">
        <f t="shared" si="98"/>
        <v>0</v>
      </c>
      <c r="N1549" s="15">
        <v>0</v>
      </c>
      <c r="O1549" s="17">
        <v>0</v>
      </c>
      <c r="P1549" s="44">
        <f t="shared" si="100"/>
        <v>0</v>
      </c>
    </row>
    <row r="1550" spans="1:16" ht="14.1" customHeight="1">
      <c r="A1550" s="2">
        <v>750</v>
      </c>
      <c r="B1550" s="2" t="str">
        <f>VLOOKUP(A1550,Sheet2!$A$1:$B$114,2)</f>
        <v>Polk Co</v>
      </c>
      <c r="C1550" s="2">
        <v>18</v>
      </c>
      <c r="D1550" s="2" t="str">
        <f>VLOOKUP(C1550,Sheet1!$A$1:$B$18,2)</f>
        <v>Laborers Unskilled</v>
      </c>
      <c r="E1550" s="15">
        <v>0</v>
      </c>
      <c r="F1550" s="17">
        <v>0</v>
      </c>
      <c r="G1550" s="25">
        <f t="shared" si="97"/>
        <v>0</v>
      </c>
      <c r="H1550" s="15">
        <v>0</v>
      </c>
      <c r="I1550" s="17">
        <v>0</v>
      </c>
      <c r="J1550" s="25">
        <f t="shared" si="99"/>
        <v>0</v>
      </c>
      <c r="K1550" s="15">
        <v>0</v>
      </c>
      <c r="L1550" s="17">
        <v>0</v>
      </c>
      <c r="M1550" s="25">
        <f t="shared" si="98"/>
        <v>0</v>
      </c>
      <c r="N1550" s="15">
        <v>0</v>
      </c>
      <c r="O1550" s="17">
        <v>0</v>
      </c>
      <c r="P1550" s="44">
        <f t="shared" si="100"/>
        <v>0</v>
      </c>
    </row>
    <row r="1551" spans="1:16" ht="14.1" customHeight="1">
      <c r="A1551" s="2">
        <v>760</v>
      </c>
      <c r="B1551" s="2" t="str">
        <f>VLOOKUP(A1551,Sheet2!$A$1:$B$114,2)</f>
        <v>Randolph Co</v>
      </c>
      <c r="C1551" s="2">
        <v>1</v>
      </c>
      <c r="D1551" s="2" t="str">
        <f>VLOOKUP(C1551,Sheet1!$A$1:$B$18,2)</f>
        <v>Officials, Administrators, Managers</v>
      </c>
      <c r="E1551" s="15">
        <v>12</v>
      </c>
      <c r="F1551" s="17">
        <v>13</v>
      </c>
      <c r="G1551" s="25">
        <f t="shared" si="97"/>
        <v>-1</v>
      </c>
      <c r="H1551" s="15">
        <v>1</v>
      </c>
      <c r="I1551" s="17">
        <v>0</v>
      </c>
      <c r="J1551" s="25">
        <f t="shared" si="99"/>
        <v>1</v>
      </c>
      <c r="K1551" s="15">
        <v>1</v>
      </c>
      <c r="L1551" s="17">
        <v>1</v>
      </c>
      <c r="M1551" s="25">
        <f t="shared" si="98"/>
        <v>0</v>
      </c>
      <c r="N1551" s="15">
        <v>14</v>
      </c>
      <c r="O1551" s="17">
        <v>14</v>
      </c>
      <c r="P1551" s="44">
        <f t="shared" si="100"/>
        <v>0</v>
      </c>
    </row>
    <row r="1552" spans="1:16" ht="14.1" customHeight="1">
      <c r="A1552" s="2">
        <v>760</v>
      </c>
      <c r="B1552" s="2" t="str">
        <f>VLOOKUP(A1552,Sheet2!$A$1:$B$114,2)</f>
        <v>Randolph Co</v>
      </c>
      <c r="C1552" s="2">
        <v>2</v>
      </c>
      <c r="D1552" s="2" t="str">
        <f>VLOOKUP(C1552,Sheet1!$A$1:$B$18,2)</f>
        <v>Principals</v>
      </c>
      <c r="E1552" s="15">
        <v>30</v>
      </c>
      <c r="F1552" s="17">
        <v>30</v>
      </c>
      <c r="G1552" s="25">
        <f t="shared" si="97"/>
        <v>0</v>
      </c>
      <c r="H1552" s="15">
        <v>0</v>
      </c>
      <c r="I1552" s="17">
        <v>0</v>
      </c>
      <c r="J1552" s="25">
        <f t="shared" si="99"/>
        <v>0</v>
      </c>
      <c r="K1552" s="15">
        <v>1</v>
      </c>
      <c r="L1552" s="17">
        <v>1</v>
      </c>
      <c r="M1552" s="25">
        <f t="shared" si="98"/>
        <v>0</v>
      </c>
      <c r="N1552" s="15">
        <v>31</v>
      </c>
      <c r="O1552" s="17">
        <v>31</v>
      </c>
      <c r="P1552" s="44">
        <f t="shared" si="100"/>
        <v>0</v>
      </c>
    </row>
    <row r="1553" spans="1:16" ht="14.1" customHeight="1">
      <c r="A1553" s="2">
        <v>760</v>
      </c>
      <c r="B1553" s="2" t="str">
        <f>VLOOKUP(A1553,Sheet2!$A$1:$B$114,2)</f>
        <v>Randolph Co</v>
      </c>
      <c r="C1553" s="2">
        <v>3</v>
      </c>
      <c r="D1553" s="2" t="str">
        <f>VLOOKUP(C1553,Sheet1!$A$1:$B$18,2)</f>
        <v>Assistant Principals, Teaching</v>
      </c>
      <c r="E1553" s="15">
        <v>0</v>
      </c>
      <c r="F1553" s="17">
        <v>0</v>
      </c>
      <c r="G1553" s="25">
        <f t="shared" si="97"/>
        <v>0</v>
      </c>
      <c r="H1553" s="15">
        <v>0</v>
      </c>
      <c r="I1553" s="17">
        <v>0</v>
      </c>
      <c r="J1553" s="25">
        <f t="shared" si="99"/>
        <v>0</v>
      </c>
      <c r="K1553" s="15">
        <v>0</v>
      </c>
      <c r="L1553" s="17">
        <v>0</v>
      </c>
      <c r="M1553" s="25">
        <f t="shared" si="98"/>
        <v>0</v>
      </c>
      <c r="N1553" s="15">
        <v>0</v>
      </c>
      <c r="O1553" s="17">
        <v>0</v>
      </c>
      <c r="P1553" s="44">
        <f t="shared" si="100"/>
        <v>0</v>
      </c>
    </row>
    <row r="1554" spans="1:16" ht="14.1" customHeight="1">
      <c r="A1554" s="2">
        <v>760</v>
      </c>
      <c r="B1554" s="2" t="str">
        <f>VLOOKUP(A1554,Sheet2!$A$1:$B$114,2)</f>
        <v>Randolph Co</v>
      </c>
      <c r="C1554" s="2">
        <v>4</v>
      </c>
      <c r="D1554" s="2" t="str">
        <f>VLOOKUP(C1554,Sheet1!$A$1:$B$18,2)</f>
        <v>Assistant Principals, Non-Teaching</v>
      </c>
      <c r="E1554" s="15">
        <v>25</v>
      </c>
      <c r="F1554" s="17">
        <v>25</v>
      </c>
      <c r="G1554" s="25">
        <f t="shared" si="97"/>
        <v>0</v>
      </c>
      <c r="H1554" s="15">
        <v>0</v>
      </c>
      <c r="I1554" s="17">
        <v>0</v>
      </c>
      <c r="J1554" s="25">
        <f t="shared" si="99"/>
        <v>0</v>
      </c>
      <c r="K1554" s="15">
        <v>1</v>
      </c>
      <c r="L1554" s="17">
        <v>1</v>
      </c>
      <c r="M1554" s="25">
        <f t="shared" si="98"/>
        <v>0</v>
      </c>
      <c r="N1554" s="15">
        <v>26</v>
      </c>
      <c r="O1554" s="17">
        <v>26</v>
      </c>
      <c r="P1554" s="44">
        <f t="shared" si="100"/>
        <v>0</v>
      </c>
    </row>
    <row r="1555" spans="1:16" ht="14.1" customHeight="1">
      <c r="A1555" s="2">
        <v>760</v>
      </c>
      <c r="B1555" s="2" t="str">
        <f>VLOOKUP(A1555,Sheet2!$A$1:$B$114,2)</f>
        <v>Randolph Co</v>
      </c>
      <c r="C1555" s="2">
        <v>5</v>
      </c>
      <c r="D1555" s="2" t="str">
        <f>VLOOKUP(C1555,Sheet1!$A$1:$B$18,2)</f>
        <v>Elementry Teachers</v>
      </c>
      <c r="E1555" s="15">
        <v>462</v>
      </c>
      <c r="F1555" s="17">
        <v>459</v>
      </c>
      <c r="G1555" s="25">
        <f t="shared" si="97"/>
        <v>3</v>
      </c>
      <c r="H1555" s="15">
        <v>94</v>
      </c>
      <c r="I1555" s="17">
        <v>106</v>
      </c>
      <c r="J1555" s="25">
        <f t="shared" si="99"/>
        <v>-12</v>
      </c>
      <c r="K1555" s="15">
        <v>17</v>
      </c>
      <c r="L1555" s="17">
        <v>19</v>
      </c>
      <c r="M1555" s="25">
        <f t="shared" si="98"/>
        <v>-2</v>
      </c>
      <c r="N1555" s="15">
        <v>573</v>
      </c>
      <c r="O1555" s="17">
        <v>584</v>
      </c>
      <c r="P1555" s="44">
        <f t="shared" si="100"/>
        <v>-11</v>
      </c>
    </row>
    <row r="1556" spans="1:16" ht="14.1" customHeight="1">
      <c r="A1556" s="2">
        <v>760</v>
      </c>
      <c r="B1556" s="2" t="str">
        <f>VLOOKUP(A1556,Sheet2!$A$1:$B$114,2)</f>
        <v>Randolph Co</v>
      </c>
      <c r="C1556" s="2">
        <v>6</v>
      </c>
      <c r="D1556" s="2" t="str">
        <f>VLOOKUP(C1556,Sheet1!$A$1:$B$18,2)</f>
        <v>Secondary Teachers</v>
      </c>
      <c r="E1556" s="15">
        <v>209</v>
      </c>
      <c r="F1556" s="17">
        <v>135</v>
      </c>
      <c r="G1556" s="25">
        <f t="shared" si="97"/>
        <v>74</v>
      </c>
      <c r="H1556" s="15">
        <v>30</v>
      </c>
      <c r="I1556" s="17">
        <v>31</v>
      </c>
      <c r="J1556" s="25">
        <f t="shared" si="99"/>
        <v>-1</v>
      </c>
      <c r="K1556" s="15">
        <v>3</v>
      </c>
      <c r="L1556" s="17">
        <v>4</v>
      </c>
      <c r="M1556" s="25">
        <f t="shared" si="98"/>
        <v>-1</v>
      </c>
      <c r="N1556" s="15">
        <v>242</v>
      </c>
      <c r="O1556" s="17">
        <v>170</v>
      </c>
      <c r="P1556" s="44">
        <f t="shared" si="100"/>
        <v>72</v>
      </c>
    </row>
    <row r="1557" spans="1:16" ht="14.1" customHeight="1">
      <c r="A1557" s="2">
        <v>760</v>
      </c>
      <c r="B1557" s="2" t="str">
        <f>VLOOKUP(A1557,Sheet2!$A$1:$B$114,2)</f>
        <v>Randolph Co</v>
      </c>
      <c r="C1557" s="2">
        <v>7</v>
      </c>
      <c r="D1557" s="2" t="str">
        <f>VLOOKUP(C1557,Sheet1!$A$1:$B$18,2)</f>
        <v>Other Teachers</v>
      </c>
      <c r="E1557" s="15">
        <v>275</v>
      </c>
      <c r="F1557" s="17">
        <v>374</v>
      </c>
      <c r="G1557" s="25">
        <f t="shared" si="97"/>
        <v>-99</v>
      </c>
      <c r="H1557" s="15">
        <v>72</v>
      </c>
      <c r="I1557" s="17">
        <v>81</v>
      </c>
      <c r="J1557" s="25">
        <f t="shared" si="99"/>
        <v>-9</v>
      </c>
      <c r="K1557" s="15">
        <v>1</v>
      </c>
      <c r="L1557" s="17">
        <v>1</v>
      </c>
      <c r="M1557" s="25">
        <f t="shared" si="98"/>
        <v>0</v>
      </c>
      <c r="N1557" s="15">
        <v>348</v>
      </c>
      <c r="O1557" s="17">
        <v>456</v>
      </c>
      <c r="P1557" s="44">
        <f t="shared" si="100"/>
        <v>-108</v>
      </c>
    </row>
    <row r="1558" spans="1:16" ht="14.1" customHeight="1">
      <c r="A1558" s="2">
        <v>760</v>
      </c>
      <c r="B1558" s="2" t="str">
        <f>VLOOKUP(A1558,Sheet2!$A$1:$B$114,2)</f>
        <v>Randolph Co</v>
      </c>
      <c r="C1558" s="2">
        <v>8</v>
      </c>
      <c r="D1558" s="2" t="str">
        <f>VLOOKUP(C1558,Sheet1!$A$1:$B$18,2)</f>
        <v>Guidence Personnel</v>
      </c>
      <c r="E1558" s="15">
        <v>44</v>
      </c>
      <c r="F1558" s="17">
        <v>48</v>
      </c>
      <c r="G1558" s="25">
        <f t="shared" si="97"/>
        <v>-4</v>
      </c>
      <c r="H1558" s="15">
        <v>4</v>
      </c>
      <c r="I1558" s="17">
        <v>0</v>
      </c>
      <c r="J1558" s="25">
        <f t="shared" si="99"/>
        <v>4</v>
      </c>
      <c r="K1558" s="15">
        <v>2</v>
      </c>
      <c r="L1558" s="17">
        <v>2</v>
      </c>
      <c r="M1558" s="25">
        <f t="shared" si="98"/>
        <v>0</v>
      </c>
      <c r="N1558" s="15">
        <v>50</v>
      </c>
      <c r="O1558" s="17">
        <v>50</v>
      </c>
      <c r="P1558" s="44">
        <f t="shared" si="100"/>
        <v>0</v>
      </c>
    </row>
    <row r="1559" spans="1:16" ht="14.1" customHeight="1">
      <c r="A1559" s="2">
        <v>760</v>
      </c>
      <c r="B1559" s="2" t="str">
        <f>VLOOKUP(A1559,Sheet2!$A$1:$B$114,2)</f>
        <v>Randolph Co</v>
      </c>
      <c r="C1559" s="2">
        <v>9</v>
      </c>
      <c r="D1559" s="2" t="str">
        <f>VLOOKUP(C1559,Sheet1!$A$1:$B$18,2)</f>
        <v>Psychology Personnel</v>
      </c>
      <c r="E1559" s="15">
        <v>4</v>
      </c>
      <c r="F1559" s="17">
        <v>4</v>
      </c>
      <c r="G1559" s="25">
        <f t="shared" si="97"/>
        <v>0</v>
      </c>
      <c r="H1559" s="15">
        <v>3</v>
      </c>
      <c r="I1559" s="17">
        <v>3</v>
      </c>
      <c r="J1559" s="25">
        <f t="shared" si="99"/>
        <v>0</v>
      </c>
      <c r="K1559" s="15">
        <v>0</v>
      </c>
      <c r="L1559" s="17">
        <v>0</v>
      </c>
      <c r="M1559" s="25">
        <f t="shared" si="98"/>
        <v>0</v>
      </c>
      <c r="N1559" s="15">
        <v>7</v>
      </c>
      <c r="O1559" s="17">
        <v>7</v>
      </c>
      <c r="P1559" s="44">
        <f t="shared" si="100"/>
        <v>0</v>
      </c>
    </row>
    <row r="1560" spans="1:16" ht="14.1" customHeight="1">
      <c r="A1560" s="2">
        <v>760</v>
      </c>
      <c r="B1560" s="2" t="str">
        <f>VLOOKUP(A1560,Sheet2!$A$1:$B$114,2)</f>
        <v>Randolph Co</v>
      </c>
      <c r="C1560" s="2">
        <v>10</v>
      </c>
      <c r="D1560" s="2" t="str">
        <f>VLOOKUP(C1560,Sheet1!$A$1:$B$18,2)</f>
        <v>Media Cordinators and Audio Visual</v>
      </c>
      <c r="E1560" s="15">
        <v>31</v>
      </c>
      <c r="F1560" s="17">
        <v>32</v>
      </c>
      <c r="G1560" s="25">
        <f t="shared" si="97"/>
        <v>-1</v>
      </c>
      <c r="H1560" s="15">
        <v>1</v>
      </c>
      <c r="I1560" s="17">
        <v>0</v>
      </c>
      <c r="J1560" s="25">
        <f t="shared" si="99"/>
        <v>1</v>
      </c>
      <c r="K1560" s="15">
        <v>0</v>
      </c>
      <c r="L1560" s="17">
        <v>0</v>
      </c>
      <c r="M1560" s="25">
        <f t="shared" si="98"/>
        <v>0</v>
      </c>
      <c r="N1560" s="15">
        <v>32</v>
      </c>
      <c r="O1560" s="17">
        <v>32</v>
      </c>
      <c r="P1560" s="44">
        <f t="shared" si="100"/>
        <v>0</v>
      </c>
    </row>
    <row r="1561" spans="1:16" ht="14.1" customHeight="1">
      <c r="A1561" s="2">
        <v>760</v>
      </c>
      <c r="B1561" s="2" t="str">
        <f>VLOOKUP(A1561,Sheet2!$A$1:$B$114,2)</f>
        <v>Randolph Co</v>
      </c>
      <c r="C1561" s="2">
        <v>11</v>
      </c>
      <c r="D1561" s="2" t="str">
        <f>VLOOKUP(C1561,Sheet1!$A$1:$B$18,2)</f>
        <v>Consultants and Supervisors of Instructions</v>
      </c>
      <c r="E1561" s="15">
        <v>35</v>
      </c>
      <c r="F1561" s="17">
        <v>29</v>
      </c>
      <c r="G1561" s="25">
        <f t="shared" si="97"/>
        <v>6</v>
      </c>
      <c r="H1561" s="15">
        <v>10</v>
      </c>
      <c r="I1561" s="17">
        <v>11</v>
      </c>
      <c r="J1561" s="25">
        <f t="shared" si="99"/>
        <v>-1</v>
      </c>
      <c r="K1561" s="15">
        <v>4</v>
      </c>
      <c r="L1561" s="17">
        <v>4</v>
      </c>
      <c r="M1561" s="25">
        <f t="shared" si="98"/>
        <v>0</v>
      </c>
      <c r="N1561" s="15">
        <v>49</v>
      </c>
      <c r="O1561" s="17">
        <v>44</v>
      </c>
      <c r="P1561" s="44">
        <f t="shared" si="100"/>
        <v>5</v>
      </c>
    </row>
    <row r="1562" spans="1:16" ht="14.1" customHeight="1">
      <c r="A1562" s="2">
        <v>760</v>
      </c>
      <c r="B1562" s="2" t="str">
        <f>VLOOKUP(A1562,Sheet2!$A$1:$B$114,2)</f>
        <v>Randolph Co</v>
      </c>
      <c r="C1562" s="2">
        <v>12</v>
      </c>
      <c r="D1562" s="2" t="str">
        <f>VLOOKUP(C1562,Sheet1!$A$1:$B$18,2)</f>
        <v>Other Professional Staff</v>
      </c>
      <c r="E1562" s="15">
        <v>35</v>
      </c>
      <c r="F1562" s="17">
        <v>41</v>
      </c>
      <c r="G1562" s="25">
        <f t="shared" si="97"/>
        <v>-6</v>
      </c>
      <c r="H1562" s="15">
        <v>5</v>
      </c>
      <c r="I1562" s="17">
        <v>2</v>
      </c>
      <c r="J1562" s="25">
        <f t="shared" si="99"/>
        <v>3</v>
      </c>
      <c r="K1562" s="15">
        <v>11</v>
      </c>
      <c r="L1562" s="17">
        <v>10</v>
      </c>
      <c r="M1562" s="25">
        <f t="shared" si="98"/>
        <v>1</v>
      </c>
      <c r="N1562" s="15">
        <v>51</v>
      </c>
      <c r="O1562" s="17">
        <v>53</v>
      </c>
      <c r="P1562" s="44">
        <f t="shared" si="100"/>
        <v>-2</v>
      </c>
    </row>
    <row r="1563" spans="1:16" ht="14.1" customHeight="1">
      <c r="A1563" s="2">
        <v>760</v>
      </c>
      <c r="B1563" s="2" t="str">
        <f>VLOOKUP(A1563,Sheet2!$A$1:$B$114,2)</f>
        <v>Randolph Co</v>
      </c>
      <c r="C1563" s="2">
        <v>13</v>
      </c>
      <c r="D1563" s="2" t="str">
        <f>VLOOKUP(C1563,Sheet1!$A$1:$B$18,2)</f>
        <v>Teacher Assistants</v>
      </c>
      <c r="E1563" s="15">
        <v>202</v>
      </c>
      <c r="F1563" s="17">
        <v>194</v>
      </c>
      <c r="G1563" s="25">
        <f t="shared" si="97"/>
        <v>8</v>
      </c>
      <c r="H1563" s="15">
        <v>33</v>
      </c>
      <c r="I1563" s="17">
        <v>50</v>
      </c>
      <c r="J1563" s="25">
        <f t="shared" si="99"/>
        <v>-17</v>
      </c>
      <c r="K1563" s="15">
        <v>33</v>
      </c>
      <c r="L1563" s="17">
        <v>72</v>
      </c>
      <c r="M1563" s="25">
        <f t="shared" si="98"/>
        <v>-39</v>
      </c>
      <c r="N1563" s="15">
        <v>268</v>
      </c>
      <c r="O1563" s="17">
        <v>316</v>
      </c>
      <c r="P1563" s="44">
        <f t="shared" si="100"/>
        <v>-48</v>
      </c>
    </row>
    <row r="1564" spans="1:16" ht="14.1" customHeight="1">
      <c r="A1564" s="2">
        <v>760</v>
      </c>
      <c r="B1564" s="2" t="str">
        <f>VLOOKUP(A1564,Sheet2!$A$1:$B$114,2)</f>
        <v>Randolph Co</v>
      </c>
      <c r="C1564" s="2">
        <v>14</v>
      </c>
      <c r="D1564" s="2" t="str">
        <f>VLOOKUP(C1564,Sheet1!$A$1:$B$18,2)</f>
        <v>Technicians</v>
      </c>
      <c r="E1564" s="15">
        <v>2</v>
      </c>
      <c r="F1564" s="17">
        <v>0</v>
      </c>
      <c r="G1564" s="25">
        <f t="shared" si="97"/>
        <v>2</v>
      </c>
      <c r="H1564" s="15">
        <v>1</v>
      </c>
      <c r="I1564" s="17">
        <v>1</v>
      </c>
      <c r="J1564" s="25">
        <f t="shared" si="99"/>
        <v>0</v>
      </c>
      <c r="K1564" s="15">
        <v>6</v>
      </c>
      <c r="L1564" s="17">
        <v>7</v>
      </c>
      <c r="M1564" s="25">
        <f t="shared" si="98"/>
        <v>-1</v>
      </c>
      <c r="N1564" s="15">
        <v>9</v>
      </c>
      <c r="O1564" s="17">
        <v>8</v>
      </c>
      <c r="P1564" s="44">
        <f t="shared" si="100"/>
        <v>1</v>
      </c>
    </row>
    <row r="1565" spans="1:16" ht="14.1" customHeight="1">
      <c r="A1565" s="2">
        <v>760</v>
      </c>
      <c r="B1565" s="2" t="str">
        <f>VLOOKUP(A1565,Sheet2!$A$1:$B$114,2)</f>
        <v>Randolph Co</v>
      </c>
      <c r="C1565" s="2">
        <v>15</v>
      </c>
      <c r="D1565" s="2" t="str">
        <f>VLOOKUP(C1565,Sheet1!$A$1:$B$18,2)</f>
        <v>Clerks/Secretaries</v>
      </c>
      <c r="E1565" s="15">
        <v>94</v>
      </c>
      <c r="F1565" s="17">
        <v>87</v>
      </c>
      <c r="G1565" s="25">
        <f t="shared" si="97"/>
        <v>7</v>
      </c>
      <c r="H1565" s="15">
        <v>1</v>
      </c>
      <c r="I1565" s="17">
        <v>1</v>
      </c>
      <c r="J1565" s="25">
        <f t="shared" si="99"/>
        <v>0</v>
      </c>
      <c r="K1565" s="15">
        <v>26</v>
      </c>
      <c r="L1565" s="17">
        <v>28</v>
      </c>
      <c r="M1565" s="25">
        <f t="shared" si="98"/>
        <v>-2</v>
      </c>
      <c r="N1565" s="15">
        <v>121</v>
      </c>
      <c r="O1565" s="17">
        <v>116</v>
      </c>
      <c r="P1565" s="44">
        <f t="shared" si="100"/>
        <v>5</v>
      </c>
    </row>
    <row r="1566" spans="1:16" ht="14.1" customHeight="1">
      <c r="A1566" s="2">
        <v>760</v>
      </c>
      <c r="B1566" s="2" t="str">
        <f>VLOOKUP(A1566,Sheet2!$A$1:$B$114,2)</f>
        <v>Randolph Co</v>
      </c>
      <c r="C1566" s="2">
        <v>16</v>
      </c>
      <c r="D1566" s="2" t="str">
        <f>VLOOKUP(C1566,Sheet1!$A$1:$B$18,2)</f>
        <v>Service Workers</v>
      </c>
      <c r="E1566" s="15">
        <v>94</v>
      </c>
      <c r="F1566" s="17">
        <v>116</v>
      </c>
      <c r="G1566" s="25">
        <f t="shared" si="97"/>
        <v>-22</v>
      </c>
      <c r="H1566" s="15">
        <v>0</v>
      </c>
      <c r="I1566" s="17">
        <v>127</v>
      </c>
      <c r="J1566" s="25">
        <f t="shared" si="99"/>
        <v>-127</v>
      </c>
      <c r="K1566" s="15">
        <v>125</v>
      </c>
      <c r="L1566" s="17">
        <v>0</v>
      </c>
      <c r="M1566" s="25">
        <f t="shared" si="98"/>
        <v>125</v>
      </c>
      <c r="N1566" s="15">
        <v>219</v>
      </c>
      <c r="O1566" s="17">
        <v>243</v>
      </c>
      <c r="P1566" s="44">
        <f t="shared" si="100"/>
        <v>-24</v>
      </c>
    </row>
    <row r="1567" spans="1:16" ht="14.1" customHeight="1">
      <c r="A1567" s="2">
        <v>760</v>
      </c>
      <c r="B1567" s="2" t="str">
        <f>VLOOKUP(A1567,Sheet2!$A$1:$B$114,2)</f>
        <v>Randolph Co</v>
      </c>
      <c r="C1567" s="2">
        <v>17</v>
      </c>
      <c r="D1567" s="2" t="str">
        <f>VLOOKUP(C1567,Sheet1!$A$1:$B$18,2)</f>
        <v>Skilled Crafts</v>
      </c>
      <c r="E1567" s="15">
        <v>13</v>
      </c>
      <c r="F1567" s="17">
        <v>14</v>
      </c>
      <c r="G1567" s="25">
        <f t="shared" si="97"/>
        <v>-1</v>
      </c>
      <c r="H1567" s="15">
        <v>0</v>
      </c>
      <c r="I1567" s="17">
        <v>0</v>
      </c>
      <c r="J1567" s="25">
        <f t="shared" si="99"/>
        <v>0</v>
      </c>
      <c r="K1567" s="15">
        <v>32</v>
      </c>
      <c r="L1567" s="17">
        <v>29</v>
      </c>
      <c r="M1567" s="25">
        <f t="shared" si="98"/>
        <v>3</v>
      </c>
      <c r="N1567" s="15">
        <v>45</v>
      </c>
      <c r="O1567" s="17">
        <v>43</v>
      </c>
      <c r="P1567" s="44">
        <f t="shared" si="100"/>
        <v>2</v>
      </c>
    </row>
    <row r="1568" spans="1:16" ht="14.1" customHeight="1">
      <c r="A1568" s="2">
        <v>760</v>
      </c>
      <c r="B1568" s="2" t="str">
        <f>VLOOKUP(A1568,Sheet2!$A$1:$B$114,2)</f>
        <v>Randolph Co</v>
      </c>
      <c r="C1568" s="2">
        <v>18</v>
      </c>
      <c r="D1568" s="2" t="str">
        <f>VLOOKUP(C1568,Sheet1!$A$1:$B$18,2)</f>
        <v>Laborers Unskilled</v>
      </c>
      <c r="E1568" s="15">
        <v>85</v>
      </c>
      <c r="F1568" s="17">
        <v>95</v>
      </c>
      <c r="G1568" s="25">
        <f t="shared" si="97"/>
        <v>-10</v>
      </c>
      <c r="H1568" s="15">
        <v>0</v>
      </c>
      <c r="I1568" s="17">
        <v>1</v>
      </c>
      <c r="J1568" s="25">
        <f t="shared" si="99"/>
        <v>-1</v>
      </c>
      <c r="K1568" s="15">
        <v>1</v>
      </c>
      <c r="L1568" s="17">
        <v>1</v>
      </c>
      <c r="M1568" s="25">
        <f t="shared" si="98"/>
        <v>0</v>
      </c>
      <c r="N1568" s="15">
        <v>86</v>
      </c>
      <c r="O1568" s="17">
        <v>97</v>
      </c>
      <c r="P1568" s="44">
        <f t="shared" si="100"/>
        <v>-11</v>
      </c>
    </row>
    <row r="1569" spans="1:16" ht="14.1" customHeight="1">
      <c r="A1569" s="2">
        <v>761</v>
      </c>
      <c r="B1569" s="2" t="str">
        <f>VLOOKUP(A1569,Sheet2!$A$1:$B$114,2)</f>
        <v>Asheboro City</v>
      </c>
      <c r="C1569" s="2">
        <v>1</v>
      </c>
      <c r="D1569" s="2" t="str">
        <f>VLOOKUP(C1569,Sheet1!$A$1:$B$18,2)</f>
        <v>Officials, Administrators, Managers</v>
      </c>
      <c r="E1569" s="15">
        <v>4</v>
      </c>
      <c r="F1569" s="17">
        <v>8</v>
      </c>
      <c r="G1569" s="25">
        <f t="shared" si="97"/>
        <v>-4</v>
      </c>
      <c r="H1569" s="15">
        <v>0</v>
      </c>
      <c r="I1569" s="17">
        <v>0</v>
      </c>
      <c r="J1569" s="25">
        <f t="shared" si="99"/>
        <v>0</v>
      </c>
      <c r="K1569" s="15">
        <v>9</v>
      </c>
      <c r="L1569" s="17">
        <v>6</v>
      </c>
      <c r="M1569" s="25">
        <f t="shared" si="98"/>
        <v>3</v>
      </c>
      <c r="N1569" s="15">
        <v>13</v>
      </c>
      <c r="O1569" s="17">
        <v>14</v>
      </c>
      <c r="P1569" s="44">
        <f t="shared" si="100"/>
        <v>-1</v>
      </c>
    </row>
    <row r="1570" spans="1:16" ht="14.1" customHeight="1">
      <c r="A1570" s="2">
        <v>761</v>
      </c>
      <c r="B1570" s="2" t="str">
        <f>VLOOKUP(A1570,Sheet2!$A$1:$B$114,2)</f>
        <v>Asheboro City</v>
      </c>
      <c r="C1570" s="2">
        <v>2</v>
      </c>
      <c r="D1570" s="2" t="str">
        <f>VLOOKUP(C1570,Sheet1!$A$1:$B$18,2)</f>
        <v>Principals</v>
      </c>
      <c r="E1570" s="15">
        <v>8</v>
      </c>
      <c r="F1570" s="17">
        <v>8</v>
      </c>
      <c r="G1570" s="25">
        <f t="shared" si="97"/>
        <v>0</v>
      </c>
      <c r="H1570" s="15">
        <v>0</v>
      </c>
      <c r="I1570" s="17">
        <v>0</v>
      </c>
      <c r="J1570" s="25">
        <f t="shared" si="99"/>
        <v>0</v>
      </c>
      <c r="K1570" s="15">
        <v>0</v>
      </c>
      <c r="L1570" s="17">
        <v>0</v>
      </c>
      <c r="M1570" s="25">
        <f t="shared" si="98"/>
        <v>0</v>
      </c>
      <c r="N1570" s="15">
        <v>8</v>
      </c>
      <c r="O1570" s="17">
        <v>8</v>
      </c>
      <c r="P1570" s="44">
        <f t="shared" si="100"/>
        <v>0</v>
      </c>
    </row>
    <row r="1571" spans="1:16" ht="14.1" customHeight="1">
      <c r="A1571" s="2">
        <v>761</v>
      </c>
      <c r="B1571" s="2" t="str">
        <f>VLOOKUP(A1571,Sheet2!$A$1:$B$114,2)</f>
        <v>Asheboro City</v>
      </c>
      <c r="C1571" s="2">
        <v>3</v>
      </c>
      <c r="D1571" s="2" t="str">
        <f>VLOOKUP(C1571,Sheet1!$A$1:$B$18,2)</f>
        <v>Assistant Principals, Teaching</v>
      </c>
      <c r="E1571" s="15">
        <v>0</v>
      </c>
      <c r="F1571" s="17">
        <v>0</v>
      </c>
      <c r="G1571" s="25">
        <f t="shared" si="97"/>
        <v>0</v>
      </c>
      <c r="H1571" s="15">
        <v>0</v>
      </c>
      <c r="I1571" s="17">
        <v>0</v>
      </c>
      <c r="J1571" s="25">
        <f t="shared" si="99"/>
        <v>0</v>
      </c>
      <c r="K1571" s="15">
        <v>0</v>
      </c>
      <c r="L1571" s="17">
        <v>0</v>
      </c>
      <c r="M1571" s="25">
        <f t="shared" si="98"/>
        <v>0</v>
      </c>
      <c r="N1571" s="15">
        <v>0</v>
      </c>
      <c r="O1571" s="17">
        <v>0</v>
      </c>
      <c r="P1571" s="44">
        <f t="shared" si="100"/>
        <v>0</v>
      </c>
    </row>
    <row r="1572" spans="1:16" ht="14.1" customHeight="1">
      <c r="A1572" s="2">
        <v>761</v>
      </c>
      <c r="B1572" s="2" t="str">
        <f>VLOOKUP(A1572,Sheet2!$A$1:$B$114,2)</f>
        <v>Asheboro City</v>
      </c>
      <c r="C1572" s="2">
        <v>4</v>
      </c>
      <c r="D1572" s="2" t="str">
        <f>VLOOKUP(C1572,Sheet1!$A$1:$B$18,2)</f>
        <v>Assistant Principals, Non-Teaching</v>
      </c>
      <c r="E1572" s="15">
        <v>4</v>
      </c>
      <c r="F1572" s="17">
        <v>7</v>
      </c>
      <c r="G1572" s="25">
        <f t="shared" si="97"/>
        <v>-3</v>
      </c>
      <c r="H1572" s="15">
        <v>3</v>
      </c>
      <c r="I1572" s="17">
        <v>0</v>
      </c>
      <c r="J1572" s="25">
        <f t="shared" si="99"/>
        <v>3</v>
      </c>
      <c r="K1572" s="15">
        <v>1</v>
      </c>
      <c r="L1572" s="17">
        <v>1</v>
      </c>
      <c r="M1572" s="25">
        <f t="shared" si="98"/>
        <v>0</v>
      </c>
      <c r="N1572" s="15">
        <v>8</v>
      </c>
      <c r="O1572" s="17">
        <v>8</v>
      </c>
      <c r="P1572" s="44">
        <f t="shared" si="100"/>
        <v>0</v>
      </c>
    </row>
    <row r="1573" spans="1:16" ht="14.1" customHeight="1">
      <c r="A1573" s="2">
        <v>761</v>
      </c>
      <c r="B1573" s="2" t="str">
        <f>VLOOKUP(A1573,Sheet2!$A$1:$B$114,2)</f>
        <v>Asheboro City</v>
      </c>
      <c r="C1573" s="2">
        <v>5</v>
      </c>
      <c r="D1573" s="2" t="str">
        <f>VLOOKUP(C1573,Sheet1!$A$1:$B$18,2)</f>
        <v>Elementry Teachers</v>
      </c>
      <c r="E1573" s="15">
        <v>145</v>
      </c>
      <c r="F1573" s="17">
        <v>153</v>
      </c>
      <c r="G1573" s="25">
        <f t="shared" si="97"/>
        <v>-8</v>
      </c>
      <c r="H1573" s="15">
        <v>43</v>
      </c>
      <c r="I1573" s="17">
        <v>34</v>
      </c>
      <c r="J1573" s="25">
        <f t="shared" si="99"/>
        <v>9</v>
      </c>
      <c r="K1573" s="15">
        <v>6</v>
      </c>
      <c r="L1573" s="17">
        <v>20</v>
      </c>
      <c r="M1573" s="25">
        <f t="shared" si="98"/>
        <v>-14</v>
      </c>
      <c r="N1573" s="15">
        <v>194</v>
      </c>
      <c r="O1573" s="17">
        <v>207</v>
      </c>
      <c r="P1573" s="44">
        <f t="shared" si="100"/>
        <v>-13</v>
      </c>
    </row>
    <row r="1574" spans="1:16" ht="14.1" customHeight="1">
      <c r="A1574" s="2">
        <v>761</v>
      </c>
      <c r="B1574" s="2" t="str">
        <f>VLOOKUP(A1574,Sheet2!$A$1:$B$114,2)</f>
        <v>Asheboro City</v>
      </c>
      <c r="C1574" s="2">
        <v>6</v>
      </c>
      <c r="D1574" s="2" t="str">
        <f>VLOOKUP(C1574,Sheet1!$A$1:$B$18,2)</f>
        <v>Secondary Teachers</v>
      </c>
      <c r="E1574" s="15">
        <v>76</v>
      </c>
      <c r="F1574" s="17">
        <v>74</v>
      </c>
      <c r="G1574" s="25">
        <f t="shared" si="97"/>
        <v>2</v>
      </c>
      <c r="H1574" s="15">
        <v>1</v>
      </c>
      <c r="I1574" s="17">
        <v>1</v>
      </c>
      <c r="J1574" s="25">
        <f t="shared" si="99"/>
        <v>0</v>
      </c>
      <c r="K1574" s="15">
        <v>4</v>
      </c>
      <c r="L1574" s="17">
        <v>4</v>
      </c>
      <c r="M1574" s="25">
        <f t="shared" si="98"/>
        <v>0</v>
      </c>
      <c r="N1574" s="15">
        <v>81</v>
      </c>
      <c r="O1574" s="17">
        <v>79</v>
      </c>
      <c r="P1574" s="44">
        <f t="shared" si="100"/>
        <v>2</v>
      </c>
    </row>
    <row r="1575" spans="1:16" ht="14.1" customHeight="1">
      <c r="A1575" s="2">
        <v>761</v>
      </c>
      <c r="B1575" s="2" t="str">
        <f>VLOOKUP(A1575,Sheet2!$A$1:$B$114,2)</f>
        <v>Asheboro City</v>
      </c>
      <c r="C1575" s="2">
        <v>7</v>
      </c>
      <c r="D1575" s="2" t="str">
        <f>VLOOKUP(C1575,Sheet1!$A$1:$B$18,2)</f>
        <v>Other Teachers</v>
      </c>
      <c r="E1575" s="15">
        <v>56</v>
      </c>
      <c r="F1575" s="17">
        <v>60</v>
      </c>
      <c r="G1575" s="25">
        <f t="shared" si="97"/>
        <v>-4</v>
      </c>
      <c r="H1575" s="15">
        <v>9</v>
      </c>
      <c r="I1575" s="17">
        <v>10</v>
      </c>
      <c r="J1575" s="25">
        <f t="shared" si="99"/>
        <v>-1</v>
      </c>
      <c r="K1575" s="15">
        <v>0</v>
      </c>
      <c r="L1575" s="17">
        <v>1</v>
      </c>
      <c r="M1575" s="25">
        <f t="shared" si="98"/>
        <v>-1</v>
      </c>
      <c r="N1575" s="15">
        <v>65</v>
      </c>
      <c r="O1575" s="17">
        <v>71</v>
      </c>
      <c r="P1575" s="44">
        <f t="shared" si="100"/>
        <v>-6</v>
      </c>
    </row>
    <row r="1576" spans="1:16" ht="17.100000000000001" customHeight="1">
      <c r="A1576" s="2">
        <v>761</v>
      </c>
      <c r="B1576" s="2" t="str">
        <f>VLOOKUP(A1576,Sheet2!$A$1:$B$114,2)</f>
        <v>Asheboro City</v>
      </c>
      <c r="C1576" s="2">
        <v>8</v>
      </c>
      <c r="D1576" s="2" t="str">
        <f>VLOOKUP(C1576,Sheet1!$A$1:$B$18,2)</f>
        <v>Guidence Personnel</v>
      </c>
      <c r="E1576" s="15">
        <v>11</v>
      </c>
      <c r="F1576" s="17">
        <v>11</v>
      </c>
      <c r="G1576" s="25">
        <f t="shared" si="97"/>
        <v>0</v>
      </c>
      <c r="H1576" s="15">
        <v>0</v>
      </c>
      <c r="I1576" s="17">
        <v>0</v>
      </c>
      <c r="J1576" s="25">
        <f t="shared" si="99"/>
        <v>0</v>
      </c>
      <c r="K1576" s="15">
        <v>0</v>
      </c>
      <c r="L1576" s="17">
        <v>0</v>
      </c>
      <c r="M1576" s="25">
        <f t="shared" si="98"/>
        <v>0</v>
      </c>
      <c r="N1576" s="15">
        <v>11</v>
      </c>
      <c r="O1576" s="17">
        <v>11</v>
      </c>
      <c r="P1576" s="44">
        <f t="shared" si="100"/>
        <v>0</v>
      </c>
    </row>
    <row r="1577" spans="1:16" ht="17.100000000000001" customHeight="1">
      <c r="A1577" s="2">
        <v>761</v>
      </c>
      <c r="B1577" s="2" t="str">
        <f>VLOOKUP(A1577,Sheet2!$A$1:$B$114,2)</f>
        <v>Asheboro City</v>
      </c>
      <c r="C1577" s="2">
        <v>9</v>
      </c>
      <c r="D1577" s="2" t="str">
        <f>VLOOKUP(C1577,Sheet1!$A$1:$B$18,2)</f>
        <v>Psychology Personnel</v>
      </c>
      <c r="E1577" s="15">
        <v>0</v>
      </c>
      <c r="F1577" s="17">
        <v>0</v>
      </c>
      <c r="G1577" s="25">
        <f t="shared" si="97"/>
        <v>0</v>
      </c>
      <c r="H1577" s="15">
        <v>1</v>
      </c>
      <c r="I1577" s="17">
        <v>2</v>
      </c>
      <c r="J1577" s="25">
        <f t="shared" si="99"/>
        <v>-1</v>
      </c>
      <c r="K1577" s="15">
        <v>0</v>
      </c>
      <c r="L1577" s="17">
        <v>0</v>
      </c>
      <c r="M1577" s="25">
        <f t="shared" si="98"/>
        <v>0</v>
      </c>
      <c r="N1577" s="15">
        <v>1</v>
      </c>
      <c r="O1577" s="17">
        <v>2</v>
      </c>
      <c r="P1577" s="44">
        <f t="shared" si="100"/>
        <v>-1</v>
      </c>
    </row>
    <row r="1578" spans="1:16" ht="14.1" customHeight="1">
      <c r="A1578" s="2">
        <v>761</v>
      </c>
      <c r="B1578" s="2" t="str">
        <f>VLOOKUP(A1578,Sheet2!$A$1:$B$114,2)</f>
        <v>Asheboro City</v>
      </c>
      <c r="C1578" s="2">
        <v>10</v>
      </c>
      <c r="D1578" s="2" t="str">
        <f>VLOOKUP(C1578,Sheet1!$A$1:$B$18,2)</f>
        <v>Media Cordinators and Audio Visual</v>
      </c>
      <c r="E1578" s="15">
        <v>9</v>
      </c>
      <c r="F1578" s="17">
        <v>10</v>
      </c>
      <c r="G1578" s="25">
        <f t="shared" si="97"/>
        <v>-1</v>
      </c>
      <c r="H1578" s="15">
        <v>0</v>
      </c>
      <c r="I1578" s="17">
        <v>0</v>
      </c>
      <c r="J1578" s="25">
        <f t="shared" si="99"/>
        <v>0</v>
      </c>
      <c r="K1578" s="15">
        <v>0</v>
      </c>
      <c r="L1578" s="17">
        <v>0</v>
      </c>
      <c r="M1578" s="25">
        <f t="shared" si="98"/>
        <v>0</v>
      </c>
      <c r="N1578" s="15">
        <v>9</v>
      </c>
      <c r="O1578" s="17">
        <v>10</v>
      </c>
      <c r="P1578" s="44">
        <f t="shared" si="100"/>
        <v>-1</v>
      </c>
    </row>
    <row r="1579" spans="1:16" ht="14.1" customHeight="1">
      <c r="A1579" s="2">
        <v>761</v>
      </c>
      <c r="B1579" s="2" t="str">
        <f>VLOOKUP(A1579,Sheet2!$A$1:$B$114,2)</f>
        <v>Asheboro City</v>
      </c>
      <c r="C1579" s="2">
        <v>11</v>
      </c>
      <c r="D1579" s="2" t="str">
        <f>VLOOKUP(C1579,Sheet1!$A$1:$B$18,2)</f>
        <v>Consultants and Supervisors of Instructions</v>
      </c>
      <c r="E1579" s="15">
        <v>7</v>
      </c>
      <c r="F1579" s="17">
        <v>7</v>
      </c>
      <c r="G1579" s="25">
        <f t="shared" si="97"/>
        <v>0</v>
      </c>
      <c r="H1579" s="15">
        <v>5</v>
      </c>
      <c r="I1579" s="17">
        <v>8</v>
      </c>
      <c r="J1579" s="25">
        <f t="shared" si="99"/>
        <v>-3</v>
      </c>
      <c r="K1579" s="15">
        <v>2</v>
      </c>
      <c r="L1579" s="17">
        <v>1</v>
      </c>
      <c r="M1579" s="25">
        <f t="shared" si="98"/>
        <v>1</v>
      </c>
      <c r="N1579" s="15">
        <v>14</v>
      </c>
      <c r="O1579" s="17">
        <v>16</v>
      </c>
      <c r="P1579" s="44">
        <f t="shared" si="100"/>
        <v>-2</v>
      </c>
    </row>
    <row r="1580" spans="1:16" ht="14.1" customHeight="1">
      <c r="A1580" s="2">
        <v>761</v>
      </c>
      <c r="B1580" s="2" t="str">
        <f>VLOOKUP(A1580,Sheet2!$A$1:$B$114,2)</f>
        <v>Asheboro City</v>
      </c>
      <c r="C1580" s="2">
        <v>12</v>
      </c>
      <c r="D1580" s="2" t="str">
        <f>VLOOKUP(C1580,Sheet1!$A$1:$B$18,2)</f>
        <v>Other Professional Staff</v>
      </c>
      <c r="E1580" s="15">
        <v>9</v>
      </c>
      <c r="F1580" s="17">
        <v>11</v>
      </c>
      <c r="G1580" s="25">
        <f t="shared" si="97"/>
        <v>-2</v>
      </c>
      <c r="H1580" s="15">
        <v>3</v>
      </c>
      <c r="I1580" s="17">
        <v>2</v>
      </c>
      <c r="J1580" s="25">
        <f t="shared" si="99"/>
        <v>1</v>
      </c>
      <c r="K1580" s="15">
        <v>7</v>
      </c>
      <c r="L1580" s="17">
        <v>5</v>
      </c>
      <c r="M1580" s="25">
        <f t="shared" si="98"/>
        <v>2</v>
      </c>
      <c r="N1580" s="15">
        <v>19</v>
      </c>
      <c r="O1580" s="17">
        <v>18</v>
      </c>
      <c r="P1580" s="44">
        <f t="shared" si="100"/>
        <v>1</v>
      </c>
    </row>
    <row r="1581" spans="1:16" ht="14.1" customHeight="1">
      <c r="A1581" s="2">
        <v>761</v>
      </c>
      <c r="B1581" s="2" t="str">
        <f>VLOOKUP(A1581,Sheet2!$A$1:$B$114,2)</f>
        <v>Asheboro City</v>
      </c>
      <c r="C1581" s="2">
        <v>13</v>
      </c>
      <c r="D1581" s="2" t="str">
        <f>VLOOKUP(C1581,Sheet1!$A$1:$B$18,2)</f>
        <v>Teacher Assistants</v>
      </c>
      <c r="E1581" s="15">
        <v>80</v>
      </c>
      <c r="F1581" s="17">
        <v>84</v>
      </c>
      <c r="G1581" s="25">
        <f t="shared" si="97"/>
        <v>-4</v>
      </c>
      <c r="H1581" s="15">
        <v>16</v>
      </c>
      <c r="I1581" s="17">
        <v>21</v>
      </c>
      <c r="J1581" s="25">
        <f t="shared" si="99"/>
        <v>-5</v>
      </c>
      <c r="K1581" s="15">
        <v>14</v>
      </c>
      <c r="L1581" s="17">
        <v>21</v>
      </c>
      <c r="M1581" s="25">
        <f t="shared" si="98"/>
        <v>-7</v>
      </c>
      <c r="N1581" s="15">
        <v>110</v>
      </c>
      <c r="O1581" s="17">
        <v>126</v>
      </c>
      <c r="P1581" s="44">
        <f t="shared" si="100"/>
        <v>-16</v>
      </c>
    </row>
    <row r="1582" spans="1:16" ht="14.1" customHeight="1">
      <c r="A1582" s="2">
        <v>761</v>
      </c>
      <c r="B1582" s="2" t="str">
        <f>VLOOKUP(A1582,Sheet2!$A$1:$B$114,2)</f>
        <v>Asheboro City</v>
      </c>
      <c r="C1582" s="2">
        <v>14</v>
      </c>
      <c r="D1582" s="2" t="str">
        <f>VLOOKUP(C1582,Sheet1!$A$1:$B$18,2)</f>
        <v>Technicians</v>
      </c>
      <c r="E1582" s="15">
        <v>0</v>
      </c>
      <c r="F1582" s="17">
        <v>0</v>
      </c>
      <c r="G1582" s="25">
        <f t="shared" si="97"/>
        <v>0</v>
      </c>
      <c r="H1582" s="15">
        <v>0</v>
      </c>
      <c r="I1582" s="17">
        <v>0</v>
      </c>
      <c r="J1582" s="25">
        <f t="shared" si="99"/>
        <v>0</v>
      </c>
      <c r="K1582" s="15">
        <v>5</v>
      </c>
      <c r="L1582" s="17">
        <v>4</v>
      </c>
      <c r="M1582" s="25">
        <f t="shared" si="98"/>
        <v>1</v>
      </c>
      <c r="N1582" s="15">
        <v>5</v>
      </c>
      <c r="O1582" s="17">
        <v>4</v>
      </c>
      <c r="P1582" s="44">
        <f t="shared" si="100"/>
        <v>1</v>
      </c>
    </row>
    <row r="1583" spans="1:16" ht="14.1" customHeight="1">
      <c r="A1583" s="2">
        <v>761</v>
      </c>
      <c r="B1583" s="2" t="str">
        <f>VLOOKUP(A1583,Sheet2!$A$1:$B$114,2)</f>
        <v>Asheboro City</v>
      </c>
      <c r="C1583" s="2">
        <v>15</v>
      </c>
      <c r="D1583" s="2" t="str">
        <f>VLOOKUP(C1583,Sheet1!$A$1:$B$18,2)</f>
        <v>Clerks/Secretaries</v>
      </c>
      <c r="E1583" s="15">
        <v>9</v>
      </c>
      <c r="F1583" s="17">
        <v>19</v>
      </c>
      <c r="G1583" s="25">
        <f t="shared" si="97"/>
        <v>-10</v>
      </c>
      <c r="H1583" s="15">
        <v>10</v>
      </c>
      <c r="I1583" s="17">
        <v>0</v>
      </c>
      <c r="J1583" s="25">
        <f t="shared" si="99"/>
        <v>10</v>
      </c>
      <c r="K1583" s="15">
        <v>21</v>
      </c>
      <c r="L1583" s="17">
        <v>25</v>
      </c>
      <c r="M1583" s="25">
        <f t="shared" si="98"/>
        <v>-4</v>
      </c>
      <c r="N1583" s="15">
        <v>40</v>
      </c>
      <c r="O1583" s="17">
        <v>44</v>
      </c>
      <c r="P1583" s="44">
        <f t="shared" si="100"/>
        <v>-4</v>
      </c>
    </row>
    <row r="1584" spans="1:16" ht="14.1" customHeight="1">
      <c r="A1584" s="2">
        <v>761</v>
      </c>
      <c r="B1584" s="2" t="str">
        <f>VLOOKUP(A1584,Sheet2!$A$1:$B$114,2)</f>
        <v>Asheboro City</v>
      </c>
      <c r="C1584" s="2">
        <v>16</v>
      </c>
      <c r="D1584" s="2" t="str">
        <f>VLOOKUP(C1584,Sheet1!$A$1:$B$18,2)</f>
        <v>Service Workers</v>
      </c>
      <c r="E1584" s="15">
        <v>27</v>
      </c>
      <c r="F1584" s="17">
        <v>30</v>
      </c>
      <c r="G1584" s="25">
        <f t="shared" si="97"/>
        <v>-3</v>
      </c>
      <c r="H1584" s="15">
        <v>1</v>
      </c>
      <c r="I1584" s="17">
        <v>0</v>
      </c>
      <c r="J1584" s="25">
        <f t="shared" si="99"/>
        <v>1</v>
      </c>
      <c r="K1584" s="15">
        <v>13</v>
      </c>
      <c r="L1584" s="17">
        <v>17</v>
      </c>
      <c r="M1584" s="25">
        <f t="shared" si="98"/>
        <v>-4</v>
      </c>
      <c r="N1584" s="15">
        <v>41</v>
      </c>
      <c r="O1584" s="17">
        <v>47</v>
      </c>
      <c r="P1584" s="44">
        <f t="shared" si="100"/>
        <v>-6</v>
      </c>
    </row>
    <row r="1585" spans="1:16" ht="14.1" customHeight="1">
      <c r="A1585" s="2">
        <v>761</v>
      </c>
      <c r="B1585" s="2" t="str">
        <f>VLOOKUP(A1585,Sheet2!$A$1:$B$114,2)</f>
        <v>Asheboro City</v>
      </c>
      <c r="C1585" s="2">
        <v>17</v>
      </c>
      <c r="D1585" s="2" t="str">
        <f>VLOOKUP(C1585,Sheet1!$A$1:$B$18,2)</f>
        <v>Skilled Crafts</v>
      </c>
      <c r="E1585" s="15">
        <v>0</v>
      </c>
      <c r="F1585" s="17">
        <v>0</v>
      </c>
      <c r="G1585" s="25">
        <f t="shared" si="97"/>
        <v>0</v>
      </c>
      <c r="H1585" s="15">
        <v>0</v>
      </c>
      <c r="I1585" s="17">
        <v>0</v>
      </c>
      <c r="J1585" s="25">
        <f t="shared" si="99"/>
        <v>0</v>
      </c>
      <c r="K1585" s="15">
        <v>0</v>
      </c>
      <c r="L1585" s="17">
        <v>0</v>
      </c>
      <c r="M1585" s="25">
        <f t="shared" si="98"/>
        <v>0</v>
      </c>
      <c r="N1585" s="15">
        <v>0</v>
      </c>
      <c r="O1585" s="17">
        <v>0</v>
      </c>
      <c r="P1585" s="44">
        <f t="shared" si="100"/>
        <v>0</v>
      </c>
    </row>
    <row r="1586" spans="1:16" ht="14.1" customHeight="1">
      <c r="A1586" s="2">
        <v>761</v>
      </c>
      <c r="B1586" s="2" t="str">
        <f>VLOOKUP(A1586,Sheet2!$A$1:$B$114,2)</f>
        <v>Asheboro City</v>
      </c>
      <c r="C1586" s="2">
        <v>18</v>
      </c>
      <c r="D1586" s="2" t="str">
        <f>VLOOKUP(C1586,Sheet1!$A$1:$B$18,2)</f>
        <v>Laborers Unskilled</v>
      </c>
      <c r="E1586" s="15">
        <v>0</v>
      </c>
      <c r="F1586" s="17">
        <v>0</v>
      </c>
      <c r="G1586" s="25">
        <f t="shared" si="97"/>
        <v>0</v>
      </c>
      <c r="H1586" s="15">
        <v>0</v>
      </c>
      <c r="I1586" s="17">
        <v>0</v>
      </c>
      <c r="J1586" s="25">
        <f t="shared" si="99"/>
        <v>0</v>
      </c>
      <c r="K1586" s="15">
        <v>0</v>
      </c>
      <c r="L1586" s="17">
        <v>0</v>
      </c>
      <c r="M1586" s="25">
        <f t="shared" si="98"/>
        <v>0</v>
      </c>
      <c r="N1586" s="15">
        <v>0</v>
      </c>
      <c r="O1586" s="17">
        <v>0</v>
      </c>
      <c r="P1586" s="44">
        <f t="shared" si="100"/>
        <v>0</v>
      </c>
    </row>
    <row r="1587" spans="1:16" ht="14.1" customHeight="1">
      <c r="A1587" s="2">
        <v>770</v>
      </c>
      <c r="B1587" s="2" t="str">
        <f>VLOOKUP(A1587,Sheet2!$A$1:$B$114,2)</f>
        <v>Richmond Co</v>
      </c>
      <c r="C1587" s="2">
        <v>1</v>
      </c>
      <c r="D1587" s="2" t="str">
        <f>VLOOKUP(C1587,Sheet1!$A$1:$B$18,2)</f>
        <v>Officials, Administrators, Managers</v>
      </c>
      <c r="E1587" s="15">
        <v>8</v>
      </c>
      <c r="F1587" s="17">
        <v>10</v>
      </c>
      <c r="G1587" s="25">
        <f t="shared" si="97"/>
        <v>-2</v>
      </c>
      <c r="H1587" s="15">
        <v>4</v>
      </c>
      <c r="I1587" s="17">
        <v>3</v>
      </c>
      <c r="J1587" s="25">
        <f t="shared" si="99"/>
        <v>1</v>
      </c>
      <c r="K1587" s="15">
        <v>6</v>
      </c>
      <c r="L1587" s="17">
        <v>4</v>
      </c>
      <c r="M1587" s="25">
        <f t="shared" si="98"/>
        <v>2</v>
      </c>
      <c r="N1587" s="15">
        <v>18</v>
      </c>
      <c r="O1587" s="17">
        <v>17</v>
      </c>
      <c r="P1587" s="44">
        <f t="shared" si="100"/>
        <v>1</v>
      </c>
    </row>
    <row r="1588" spans="1:16" ht="14.1" customHeight="1">
      <c r="A1588" s="2">
        <v>770</v>
      </c>
      <c r="B1588" s="2" t="str">
        <f>VLOOKUP(A1588,Sheet2!$A$1:$B$114,2)</f>
        <v>Richmond Co</v>
      </c>
      <c r="C1588" s="2">
        <v>2</v>
      </c>
      <c r="D1588" s="2" t="str">
        <f>VLOOKUP(C1588,Sheet1!$A$1:$B$18,2)</f>
        <v>Principals</v>
      </c>
      <c r="E1588" s="15">
        <v>17</v>
      </c>
      <c r="F1588" s="17">
        <v>17</v>
      </c>
      <c r="G1588" s="25">
        <f t="shared" si="97"/>
        <v>0</v>
      </c>
      <c r="H1588" s="15">
        <v>0</v>
      </c>
      <c r="I1588" s="17">
        <v>0</v>
      </c>
      <c r="J1588" s="25">
        <f t="shared" si="99"/>
        <v>0</v>
      </c>
      <c r="K1588" s="15">
        <v>0</v>
      </c>
      <c r="L1588" s="17">
        <v>0</v>
      </c>
      <c r="M1588" s="25">
        <f t="shared" si="98"/>
        <v>0</v>
      </c>
      <c r="N1588" s="15">
        <v>17</v>
      </c>
      <c r="O1588" s="17">
        <v>17</v>
      </c>
      <c r="P1588" s="44">
        <f t="shared" si="100"/>
        <v>0</v>
      </c>
    </row>
    <row r="1589" spans="1:16" ht="14.1" customHeight="1">
      <c r="A1589" s="2">
        <v>770</v>
      </c>
      <c r="B1589" s="2" t="str">
        <f>VLOOKUP(A1589,Sheet2!$A$1:$B$114,2)</f>
        <v>Richmond Co</v>
      </c>
      <c r="C1589" s="2">
        <v>3</v>
      </c>
      <c r="D1589" s="2" t="str">
        <f>VLOOKUP(C1589,Sheet1!$A$1:$B$18,2)</f>
        <v>Assistant Principals, Teaching</v>
      </c>
      <c r="E1589" s="15">
        <v>0</v>
      </c>
      <c r="F1589" s="17">
        <v>0</v>
      </c>
      <c r="G1589" s="25">
        <f t="shared" si="97"/>
        <v>0</v>
      </c>
      <c r="H1589" s="15">
        <v>0</v>
      </c>
      <c r="I1589" s="17">
        <v>0</v>
      </c>
      <c r="J1589" s="25">
        <f t="shared" si="99"/>
        <v>0</v>
      </c>
      <c r="K1589" s="15">
        <v>0</v>
      </c>
      <c r="L1589" s="17">
        <v>0</v>
      </c>
      <c r="M1589" s="25">
        <f t="shared" si="98"/>
        <v>0</v>
      </c>
      <c r="N1589" s="15">
        <v>0</v>
      </c>
      <c r="O1589" s="17">
        <v>0</v>
      </c>
      <c r="P1589" s="44">
        <f t="shared" si="100"/>
        <v>0</v>
      </c>
    </row>
    <row r="1590" spans="1:16" ht="14.1" customHeight="1">
      <c r="A1590" s="2">
        <v>770</v>
      </c>
      <c r="B1590" s="2" t="str">
        <f>VLOOKUP(A1590,Sheet2!$A$1:$B$114,2)</f>
        <v>Richmond Co</v>
      </c>
      <c r="C1590" s="2">
        <v>4</v>
      </c>
      <c r="D1590" s="2" t="str">
        <f>VLOOKUP(C1590,Sheet1!$A$1:$B$18,2)</f>
        <v>Assistant Principals, Non-Teaching</v>
      </c>
      <c r="E1590" s="15">
        <v>19</v>
      </c>
      <c r="F1590" s="17">
        <v>18</v>
      </c>
      <c r="G1590" s="25">
        <f t="shared" si="97"/>
        <v>1</v>
      </c>
      <c r="H1590" s="15">
        <v>0</v>
      </c>
      <c r="I1590" s="17">
        <v>0</v>
      </c>
      <c r="J1590" s="25">
        <f t="shared" si="99"/>
        <v>0</v>
      </c>
      <c r="K1590" s="15">
        <v>0</v>
      </c>
      <c r="L1590" s="17">
        <v>0</v>
      </c>
      <c r="M1590" s="25">
        <f t="shared" si="98"/>
        <v>0</v>
      </c>
      <c r="N1590" s="15">
        <v>19</v>
      </c>
      <c r="O1590" s="17">
        <v>18</v>
      </c>
      <c r="P1590" s="44">
        <f t="shared" si="100"/>
        <v>1</v>
      </c>
    </row>
    <row r="1591" spans="1:16" ht="14.1" customHeight="1">
      <c r="A1591" s="2">
        <v>770</v>
      </c>
      <c r="B1591" s="2" t="str">
        <f>VLOOKUP(A1591,Sheet2!$A$1:$B$114,2)</f>
        <v>Richmond Co</v>
      </c>
      <c r="C1591" s="2">
        <v>5</v>
      </c>
      <c r="D1591" s="2" t="str">
        <f>VLOOKUP(C1591,Sheet1!$A$1:$B$18,2)</f>
        <v>Elementry Teachers</v>
      </c>
      <c r="E1591" s="15">
        <v>214</v>
      </c>
      <c r="F1591" s="17">
        <v>266</v>
      </c>
      <c r="G1591" s="25">
        <f t="shared" si="97"/>
        <v>-52</v>
      </c>
      <c r="H1591" s="15">
        <v>25</v>
      </c>
      <c r="I1591" s="17">
        <v>63</v>
      </c>
      <c r="J1591" s="25">
        <f t="shared" si="99"/>
        <v>-38</v>
      </c>
      <c r="K1591" s="15">
        <v>3</v>
      </c>
      <c r="L1591" s="17">
        <v>2</v>
      </c>
      <c r="M1591" s="25">
        <f t="shared" si="98"/>
        <v>1</v>
      </c>
      <c r="N1591" s="15">
        <v>242</v>
      </c>
      <c r="O1591" s="17">
        <v>331</v>
      </c>
      <c r="P1591" s="44">
        <f t="shared" si="100"/>
        <v>-89</v>
      </c>
    </row>
    <row r="1592" spans="1:16" ht="14.1" customHeight="1">
      <c r="A1592" s="2">
        <v>770</v>
      </c>
      <c r="B1592" s="2" t="str">
        <f>VLOOKUP(A1592,Sheet2!$A$1:$B$114,2)</f>
        <v>Richmond Co</v>
      </c>
      <c r="C1592" s="2">
        <v>6</v>
      </c>
      <c r="D1592" s="2" t="str">
        <f>VLOOKUP(C1592,Sheet1!$A$1:$B$18,2)</f>
        <v>Secondary Teachers</v>
      </c>
      <c r="E1592" s="15">
        <v>276</v>
      </c>
      <c r="F1592" s="17">
        <v>134</v>
      </c>
      <c r="G1592" s="25">
        <f t="shared" si="97"/>
        <v>142</v>
      </c>
      <c r="H1592" s="15">
        <v>16</v>
      </c>
      <c r="I1592" s="17">
        <v>20</v>
      </c>
      <c r="J1592" s="25">
        <f t="shared" si="99"/>
        <v>-4</v>
      </c>
      <c r="K1592" s="15">
        <v>2</v>
      </c>
      <c r="L1592" s="17">
        <v>0</v>
      </c>
      <c r="M1592" s="25">
        <f t="shared" si="98"/>
        <v>2</v>
      </c>
      <c r="N1592" s="15">
        <v>294</v>
      </c>
      <c r="O1592" s="17">
        <v>154</v>
      </c>
      <c r="P1592" s="44">
        <f t="shared" si="100"/>
        <v>140</v>
      </c>
    </row>
    <row r="1593" spans="1:16" ht="14.1" customHeight="1">
      <c r="A1593" s="2">
        <v>770</v>
      </c>
      <c r="B1593" s="2" t="str">
        <f>VLOOKUP(A1593,Sheet2!$A$1:$B$114,2)</f>
        <v>Richmond Co</v>
      </c>
      <c r="C1593" s="2">
        <v>7</v>
      </c>
      <c r="D1593" s="2" t="str">
        <f>VLOOKUP(C1593,Sheet1!$A$1:$B$18,2)</f>
        <v>Other Teachers</v>
      </c>
      <c r="E1593" s="15">
        <v>0</v>
      </c>
      <c r="F1593" s="17">
        <v>0</v>
      </c>
      <c r="G1593" s="25">
        <f t="shared" si="97"/>
        <v>0</v>
      </c>
      <c r="H1593" s="15">
        <v>0</v>
      </c>
      <c r="I1593" s="17">
        <v>0</v>
      </c>
      <c r="J1593" s="25">
        <f t="shared" si="99"/>
        <v>0</v>
      </c>
      <c r="K1593" s="15">
        <v>0</v>
      </c>
      <c r="L1593" s="17">
        <v>0</v>
      </c>
      <c r="M1593" s="25">
        <f t="shared" si="98"/>
        <v>0</v>
      </c>
      <c r="N1593" s="15">
        <v>0</v>
      </c>
      <c r="O1593" s="17">
        <v>0</v>
      </c>
      <c r="P1593" s="44">
        <f t="shared" si="100"/>
        <v>0</v>
      </c>
    </row>
    <row r="1594" spans="1:16" ht="14.1" customHeight="1">
      <c r="A1594" s="2">
        <v>770</v>
      </c>
      <c r="B1594" s="2" t="str">
        <f>VLOOKUP(A1594,Sheet2!$A$1:$B$114,2)</f>
        <v>Richmond Co</v>
      </c>
      <c r="C1594" s="2">
        <v>8</v>
      </c>
      <c r="D1594" s="2" t="str">
        <f>VLOOKUP(C1594,Sheet1!$A$1:$B$18,2)</f>
        <v>Guidence Personnel</v>
      </c>
      <c r="E1594" s="15">
        <v>18</v>
      </c>
      <c r="F1594" s="17">
        <v>19</v>
      </c>
      <c r="G1594" s="25">
        <f t="shared" si="97"/>
        <v>-1</v>
      </c>
      <c r="H1594" s="15">
        <v>0</v>
      </c>
      <c r="I1594" s="17">
        <v>0</v>
      </c>
      <c r="J1594" s="25">
        <f t="shared" si="99"/>
        <v>0</v>
      </c>
      <c r="K1594" s="15">
        <v>0</v>
      </c>
      <c r="L1594" s="17">
        <v>0</v>
      </c>
      <c r="M1594" s="25">
        <f t="shared" si="98"/>
        <v>0</v>
      </c>
      <c r="N1594" s="15">
        <v>18</v>
      </c>
      <c r="O1594" s="17">
        <v>19</v>
      </c>
      <c r="P1594" s="44">
        <f t="shared" si="100"/>
        <v>-1</v>
      </c>
    </row>
    <row r="1595" spans="1:16" ht="14.1" customHeight="1">
      <c r="A1595" s="2">
        <v>770</v>
      </c>
      <c r="B1595" s="2" t="str">
        <f>VLOOKUP(A1595,Sheet2!$A$1:$B$114,2)</f>
        <v>Richmond Co</v>
      </c>
      <c r="C1595" s="2">
        <v>9</v>
      </c>
      <c r="D1595" s="2" t="str">
        <f>VLOOKUP(C1595,Sheet1!$A$1:$B$18,2)</f>
        <v>Psychology Personnel</v>
      </c>
      <c r="E1595" s="15">
        <v>0</v>
      </c>
      <c r="F1595" s="17">
        <v>0</v>
      </c>
      <c r="G1595" s="25">
        <f t="shared" si="97"/>
        <v>0</v>
      </c>
      <c r="H1595" s="15">
        <v>0</v>
      </c>
      <c r="I1595" s="17">
        <v>0</v>
      </c>
      <c r="J1595" s="25">
        <f t="shared" si="99"/>
        <v>0</v>
      </c>
      <c r="K1595" s="15">
        <v>0</v>
      </c>
      <c r="L1595" s="17">
        <v>0</v>
      </c>
      <c r="M1595" s="25">
        <f t="shared" si="98"/>
        <v>0</v>
      </c>
      <c r="N1595" s="15">
        <v>0</v>
      </c>
      <c r="O1595" s="17">
        <v>0</v>
      </c>
      <c r="P1595" s="44">
        <f t="shared" si="100"/>
        <v>0</v>
      </c>
    </row>
    <row r="1596" spans="1:16" ht="14.1" customHeight="1">
      <c r="A1596" s="2">
        <v>770</v>
      </c>
      <c r="B1596" s="2" t="str">
        <f>VLOOKUP(A1596,Sheet2!$A$1:$B$114,2)</f>
        <v>Richmond Co</v>
      </c>
      <c r="C1596" s="2">
        <v>10</v>
      </c>
      <c r="D1596" s="2" t="str">
        <f>VLOOKUP(C1596,Sheet1!$A$1:$B$18,2)</f>
        <v>Media Cordinators and Audio Visual</v>
      </c>
      <c r="E1596" s="15">
        <v>12</v>
      </c>
      <c r="F1596" s="17">
        <v>15</v>
      </c>
      <c r="G1596" s="25">
        <f t="shared" si="97"/>
        <v>-3</v>
      </c>
      <c r="H1596" s="15">
        <v>0</v>
      </c>
      <c r="I1596" s="17">
        <v>0</v>
      </c>
      <c r="J1596" s="25">
        <f t="shared" si="99"/>
        <v>0</v>
      </c>
      <c r="K1596" s="15">
        <v>0</v>
      </c>
      <c r="L1596" s="17">
        <v>0</v>
      </c>
      <c r="M1596" s="25">
        <f t="shared" si="98"/>
        <v>0</v>
      </c>
      <c r="N1596" s="15">
        <v>12</v>
      </c>
      <c r="O1596" s="17">
        <v>15</v>
      </c>
      <c r="P1596" s="44">
        <f t="shared" si="100"/>
        <v>-3</v>
      </c>
    </row>
    <row r="1597" spans="1:16" ht="14.1" customHeight="1">
      <c r="A1597" s="2">
        <v>770</v>
      </c>
      <c r="B1597" s="2" t="str">
        <f>VLOOKUP(A1597,Sheet2!$A$1:$B$114,2)</f>
        <v>Richmond Co</v>
      </c>
      <c r="C1597" s="2">
        <v>11</v>
      </c>
      <c r="D1597" s="2" t="str">
        <f>VLOOKUP(C1597,Sheet1!$A$1:$B$18,2)</f>
        <v>Consultants and Supervisors of Instructions</v>
      </c>
      <c r="E1597" s="15">
        <v>0</v>
      </c>
      <c r="F1597" s="17">
        <v>0</v>
      </c>
      <c r="G1597" s="25">
        <f t="shared" si="97"/>
        <v>0</v>
      </c>
      <c r="H1597" s="15">
        <v>0</v>
      </c>
      <c r="I1597" s="17">
        <v>0</v>
      </c>
      <c r="J1597" s="25">
        <f t="shared" si="99"/>
        <v>0</v>
      </c>
      <c r="K1597" s="15">
        <v>0</v>
      </c>
      <c r="L1597" s="17">
        <v>0</v>
      </c>
      <c r="M1597" s="25">
        <f t="shared" si="98"/>
        <v>0</v>
      </c>
      <c r="N1597" s="15">
        <v>0</v>
      </c>
      <c r="O1597" s="17">
        <v>0</v>
      </c>
      <c r="P1597" s="44">
        <f t="shared" si="100"/>
        <v>0</v>
      </c>
    </row>
    <row r="1598" spans="1:16" ht="14.1" customHeight="1">
      <c r="A1598" s="2">
        <v>770</v>
      </c>
      <c r="B1598" s="2" t="str">
        <f>VLOOKUP(A1598,Sheet2!$A$1:$B$114,2)</f>
        <v>Richmond Co</v>
      </c>
      <c r="C1598" s="2">
        <v>12</v>
      </c>
      <c r="D1598" s="2" t="str">
        <f>VLOOKUP(C1598,Sheet1!$A$1:$B$18,2)</f>
        <v>Other Professional Staff</v>
      </c>
      <c r="E1598" s="15">
        <v>10</v>
      </c>
      <c r="F1598" s="17">
        <v>13</v>
      </c>
      <c r="G1598" s="25">
        <f t="shared" si="97"/>
        <v>-3</v>
      </c>
      <c r="H1598" s="15">
        <v>0</v>
      </c>
      <c r="I1598" s="17">
        <v>0</v>
      </c>
      <c r="J1598" s="25">
        <f t="shared" si="99"/>
        <v>0</v>
      </c>
      <c r="K1598" s="15">
        <v>0</v>
      </c>
      <c r="L1598" s="17">
        <v>0</v>
      </c>
      <c r="M1598" s="25">
        <f t="shared" si="98"/>
        <v>0</v>
      </c>
      <c r="N1598" s="15">
        <v>10</v>
      </c>
      <c r="O1598" s="17">
        <v>13</v>
      </c>
      <c r="P1598" s="44">
        <f t="shared" si="100"/>
        <v>-3</v>
      </c>
    </row>
    <row r="1599" spans="1:16" ht="14.1" customHeight="1">
      <c r="A1599" s="2">
        <v>770</v>
      </c>
      <c r="B1599" s="2" t="str">
        <f>VLOOKUP(A1599,Sheet2!$A$1:$B$114,2)</f>
        <v>Richmond Co</v>
      </c>
      <c r="C1599" s="2">
        <v>13</v>
      </c>
      <c r="D1599" s="2" t="str">
        <f>VLOOKUP(C1599,Sheet1!$A$1:$B$18,2)</f>
        <v>Teacher Assistants</v>
      </c>
      <c r="E1599" s="15">
        <v>135</v>
      </c>
      <c r="F1599" s="17">
        <v>130</v>
      </c>
      <c r="G1599" s="25">
        <f t="shared" ref="G1599:G1662" si="101">E1599-F1599</f>
        <v>5</v>
      </c>
      <c r="H1599" s="15">
        <v>35</v>
      </c>
      <c r="I1599" s="17">
        <v>41</v>
      </c>
      <c r="J1599" s="25">
        <f t="shared" si="99"/>
        <v>-6</v>
      </c>
      <c r="K1599" s="15">
        <v>0</v>
      </c>
      <c r="L1599" s="17">
        <v>0</v>
      </c>
      <c r="M1599" s="25">
        <f t="shared" si="98"/>
        <v>0</v>
      </c>
      <c r="N1599" s="15">
        <v>170</v>
      </c>
      <c r="O1599" s="17">
        <v>171</v>
      </c>
      <c r="P1599" s="44">
        <f t="shared" si="100"/>
        <v>-1</v>
      </c>
    </row>
    <row r="1600" spans="1:16" ht="14.1" customHeight="1">
      <c r="A1600" s="2">
        <v>770</v>
      </c>
      <c r="B1600" s="2" t="str">
        <f>VLOOKUP(A1600,Sheet2!$A$1:$B$114,2)</f>
        <v>Richmond Co</v>
      </c>
      <c r="C1600" s="2">
        <v>14</v>
      </c>
      <c r="D1600" s="2" t="str">
        <f>VLOOKUP(C1600,Sheet1!$A$1:$B$18,2)</f>
        <v>Technicians</v>
      </c>
      <c r="E1600" s="15">
        <v>5</v>
      </c>
      <c r="F1600" s="17">
        <v>5</v>
      </c>
      <c r="G1600" s="25">
        <f t="shared" si="101"/>
        <v>0</v>
      </c>
      <c r="H1600" s="15">
        <v>0</v>
      </c>
      <c r="I1600" s="17">
        <v>0</v>
      </c>
      <c r="J1600" s="25">
        <f t="shared" si="99"/>
        <v>0</v>
      </c>
      <c r="K1600" s="15">
        <v>0</v>
      </c>
      <c r="L1600" s="17">
        <v>0</v>
      </c>
      <c r="M1600" s="25">
        <f t="shared" si="98"/>
        <v>0</v>
      </c>
      <c r="N1600" s="15">
        <v>5</v>
      </c>
      <c r="O1600" s="17">
        <v>5</v>
      </c>
      <c r="P1600" s="44">
        <f t="shared" si="100"/>
        <v>0</v>
      </c>
    </row>
    <row r="1601" spans="1:16" ht="14.1" customHeight="1">
      <c r="A1601" s="2">
        <v>770</v>
      </c>
      <c r="B1601" s="2" t="str">
        <f>VLOOKUP(A1601,Sheet2!$A$1:$B$114,2)</f>
        <v>Richmond Co</v>
      </c>
      <c r="C1601" s="2">
        <v>15</v>
      </c>
      <c r="D1601" s="2" t="str">
        <f>VLOOKUP(C1601,Sheet1!$A$1:$B$18,2)</f>
        <v>Clerks/Secretaries</v>
      </c>
      <c r="E1601" s="15">
        <v>39</v>
      </c>
      <c r="F1601" s="17">
        <v>52</v>
      </c>
      <c r="G1601" s="25">
        <f t="shared" si="101"/>
        <v>-13</v>
      </c>
      <c r="H1601" s="15">
        <v>10</v>
      </c>
      <c r="I1601" s="17">
        <v>2</v>
      </c>
      <c r="J1601" s="25">
        <f t="shared" si="99"/>
        <v>8</v>
      </c>
      <c r="K1601" s="15">
        <v>10</v>
      </c>
      <c r="L1601" s="17">
        <v>6</v>
      </c>
      <c r="M1601" s="25">
        <f t="shared" si="98"/>
        <v>4</v>
      </c>
      <c r="N1601" s="15">
        <v>59</v>
      </c>
      <c r="O1601" s="17">
        <v>60</v>
      </c>
      <c r="P1601" s="44">
        <f t="shared" si="100"/>
        <v>-1</v>
      </c>
    </row>
    <row r="1602" spans="1:16" ht="14.1" customHeight="1">
      <c r="A1602" s="2">
        <v>770</v>
      </c>
      <c r="B1602" s="2" t="str">
        <f>VLOOKUP(A1602,Sheet2!$A$1:$B$114,2)</f>
        <v>Richmond Co</v>
      </c>
      <c r="C1602" s="2">
        <v>16</v>
      </c>
      <c r="D1602" s="2" t="str">
        <f>VLOOKUP(C1602,Sheet1!$A$1:$B$18,2)</f>
        <v>Service Workers</v>
      </c>
      <c r="E1602" s="15">
        <v>44</v>
      </c>
      <c r="F1602" s="17">
        <v>21</v>
      </c>
      <c r="G1602" s="25">
        <f t="shared" si="101"/>
        <v>23</v>
      </c>
      <c r="H1602" s="15">
        <v>94</v>
      </c>
      <c r="I1602" s="17">
        <v>108</v>
      </c>
      <c r="J1602" s="25">
        <f t="shared" si="99"/>
        <v>-14</v>
      </c>
      <c r="K1602" s="15">
        <v>33</v>
      </c>
      <c r="L1602" s="17">
        <v>60</v>
      </c>
      <c r="M1602" s="25">
        <f t="shared" si="98"/>
        <v>-27</v>
      </c>
      <c r="N1602" s="15">
        <v>171</v>
      </c>
      <c r="O1602" s="17">
        <v>189</v>
      </c>
      <c r="P1602" s="44">
        <f t="shared" si="100"/>
        <v>-18</v>
      </c>
    </row>
    <row r="1603" spans="1:16" ht="14.1" customHeight="1">
      <c r="A1603" s="2">
        <v>770</v>
      </c>
      <c r="B1603" s="2" t="str">
        <f>VLOOKUP(A1603,Sheet2!$A$1:$B$114,2)</f>
        <v>Richmond Co</v>
      </c>
      <c r="C1603" s="2">
        <v>17</v>
      </c>
      <c r="D1603" s="2" t="str">
        <f>VLOOKUP(C1603,Sheet1!$A$1:$B$18,2)</f>
        <v>Skilled Crafts</v>
      </c>
      <c r="E1603" s="15">
        <v>0</v>
      </c>
      <c r="F1603" s="17">
        <v>0</v>
      </c>
      <c r="G1603" s="25">
        <f t="shared" si="101"/>
        <v>0</v>
      </c>
      <c r="H1603" s="15">
        <v>0</v>
      </c>
      <c r="I1603" s="17">
        <v>0</v>
      </c>
      <c r="J1603" s="25">
        <f t="shared" si="99"/>
        <v>0</v>
      </c>
      <c r="K1603" s="15">
        <v>0</v>
      </c>
      <c r="L1603" s="17">
        <v>0</v>
      </c>
      <c r="M1603" s="25">
        <f t="shared" ref="M1603:M1666" si="102">K1603-L1603</f>
        <v>0</v>
      </c>
      <c r="N1603" s="15">
        <v>0</v>
      </c>
      <c r="O1603" s="17">
        <v>0</v>
      </c>
      <c r="P1603" s="44">
        <f t="shared" si="100"/>
        <v>0</v>
      </c>
    </row>
    <row r="1604" spans="1:16" ht="14.1" customHeight="1">
      <c r="A1604" s="2">
        <v>770</v>
      </c>
      <c r="B1604" s="2" t="str">
        <f>VLOOKUP(A1604,Sheet2!$A$1:$B$114,2)</f>
        <v>Richmond Co</v>
      </c>
      <c r="C1604" s="2">
        <v>18</v>
      </c>
      <c r="D1604" s="2" t="str">
        <f>VLOOKUP(C1604,Sheet1!$A$1:$B$18,2)</f>
        <v>Laborers Unskilled</v>
      </c>
      <c r="E1604" s="15">
        <v>0</v>
      </c>
      <c r="F1604" s="17">
        <v>0</v>
      </c>
      <c r="G1604" s="25">
        <f t="shared" si="101"/>
        <v>0</v>
      </c>
      <c r="H1604" s="15">
        <v>0</v>
      </c>
      <c r="I1604" s="17">
        <v>0</v>
      </c>
      <c r="J1604" s="25">
        <f t="shared" ref="J1604:J1667" si="103">H1604-I1604</f>
        <v>0</v>
      </c>
      <c r="K1604" s="15">
        <v>0</v>
      </c>
      <c r="L1604" s="17">
        <v>0</v>
      </c>
      <c r="M1604" s="25">
        <f t="shared" si="102"/>
        <v>0</v>
      </c>
      <c r="N1604" s="15">
        <v>0</v>
      </c>
      <c r="O1604" s="17">
        <v>0</v>
      </c>
      <c r="P1604" s="44">
        <f t="shared" ref="P1604:P1667" si="104">N1604-O1604</f>
        <v>0</v>
      </c>
    </row>
    <row r="1605" spans="1:16" ht="14.1" customHeight="1">
      <c r="A1605" s="2">
        <v>780</v>
      </c>
      <c r="B1605" s="2" t="str">
        <f>VLOOKUP(A1605,Sheet2!$A$1:$B$114,2)</f>
        <v>Robeson Co</v>
      </c>
      <c r="C1605" s="2">
        <v>1</v>
      </c>
      <c r="D1605" s="2" t="str">
        <f>VLOOKUP(C1605,Sheet1!$A$1:$B$18,2)</f>
        <v>Officials, Administrators, Managers</v>
      </c>
      <c r="E1605" s="15">
        <v>23</v>
      </c>
      <c r="F1605" s="17">
        <v>25</v>
      </c>
      <c r="G1605" s="25">
        <f t="shared" si="101"/>
        <v>-2</v>
      </c>
      <c r="H1605" s="15">
        <v>2</v>
      </c>
      <c r="I1605" s="17">
        <v>2</v>
      </c>
      <c r="J1605" s="25">
        <f t="shared" si="103"/>
        <v>0</v>
      </c>
      <c r="K1605" s="15">
        <v>5</v>
      </c>
      <c r="L1605" s="17">
        <v>5</v>
      </c>
      <c r="M1605" s="25">
        <f t="shared" si="102"/>
        <v>0</v>
      </c>
      <c r="N1605" s="15">
        <v>30</v>
      </c>
      <c r="O1605" s="17">
        <v>32</v>
      </c>
      <c r="P1605" s="44">
        <f t="shared" si="104"/>
        <v>-2</v>
      </c>
    </row>
    <row r="1606" spans="1:16" ht="14.1" customHeight="1">
      <c r="A1606" s="2">
        <v>780</v>
      </c>
      <c r="B1606" s="2" t="str">
        <f>VLOOKUP(A1606,Sheet2!$A$1:$B$114,2)</f>
        <v>Robeson Co</v>
      </c>
      <c r="C1606" s="2">
        <v>2</v>
      </c>
      <c r="D1606" s="2" t="str">
        <f>VLOOKUP(C1606,Sheet1!$A$1:$B$18,2)</f>
        <v>Principals</v>
      </c>
      <c r="E1606" s="15">
        <v>42</v>
      </c>
      <c r="F1606" s="17">
        <v>42</v>
      </c>
      <c r="G1606" s="25">
        <f t="shared" si="101"/>
        <v>0</v>
      </c>
      <c r="H1606" s="15">
        <v>0</v>
      </c>
      <c r="I1606" s="17">
        <v>0</v>
      </c>
      <c r="J1606" s="25">
        <f t="shared" si="103"/>
        <v>0</v>
      </c>
      <c r="K1606" s="15">
        <v>0</v>
      </c>
      <c r="L1606" s="17">
        <v>0</v>
      </c>
      <c r="M1606" s="25">
        <f t="shared" si="102"/>
        <v>0</v>
      </c>
      <c r="N1606" s="15">
        <v>42</v>
      </c>
      <c r="O1606" s="17">
        <v>42</v>
      </c>
      <c r="P1606" s="44">
        <f t="shared" si="104"/>
        <v>0</v>
      </c>
    </row>
    <row r="1607" spans="1:16" ht="14.1" customHeight="1">
      <c r="A1607" s="2">
        <v>780</v>
      </c>
      <c r="B1607" s="2" t="str">
        <f>VLOOKUP(A1607,Sheet2!$A$1:$B$114,2)</f>
        <v>Robeson Co</v>
      </c>
      <c r="C1607" s="2">
        <v>3</v>
      </c>
      <c r="D1607" s="2" t="str">
        <f>VLOOKUP(C1607,Sheet1!$A$1:$B$18,2)</f>
        <v>Assistant Principals, Teaching</v>
      </c>
      <c r="E1607" s="15">
        <v>0</v>
      </c>
      <c r="F1607" s="17">
        <v>0</v>
      </c>
      <c r="G1607" s="25">
        <f t="shared" si="101"/>
        <v>0</v>
      </c>
      <c r="H1607" s="15">
        <v>0</v>
      </c>
      <c r="I1607" s="17">
        <v>0</v>
      </c>
      <c r="J1607" s="25">
        <f t="shared" si="103"/>
        <v>0</v>
      </c>
      <c r="K1607" s="15">
        <v>0</v>
      </c>
      <c r="L1607" s="17">
        <v>0</v>
      </c>
      <c r="M1607" s="25">
        <f t="shared" si="102"/>
        <v>0</v>
      </c>
      <c r="N1607" s="15">
        <v>0</v>
      </c>
      <c r="O1607" s="17">
        <v>0</v>
      </c>
      <c r="P1607" s="44">
        <f t="shared" si="104"/>
        <v>0</v>
      </c>
    </row>
    <row r="1608" spans="1:16" ht="14.1" customHeight="1">
      <c r="A1608" s="2">
        <v>780</v>
      </c>
      <c r="B1608" s="2" t="str">
        <f>VLOOKUP(A1608,Sheet2!$A$1:$B$114,2)</f>
        <v>Robeson Co</v>
      </c>
      <c r="C1608" s="2">
        <v>4</v>
      </c>
      <c r="D1608" s="2" t="str">
        <f>VLOOKUP(C1608,Sheet1!$A$1:$B$18,2)</f>
        <v>Assistant Principals, Non-Teaching</v>
      </c>
      <c r="E1608" s="15">
        <v>32</v>
      </c>
      <c r="F1608" s="17">
        <v>36</v>
      </c>
      <c r="G1608" s="25">
        <f t="shared" si="101"/>
        <v>-4</v>
      </c>
      <c r="H1608" s="15">
        <v>0</v>
      </c>
      <c r="I1608" s="17">
        <v>0</v>
      </c>
      <c r="J1608" s="25">
        <f t="shared" si="103"/>
        <v>0</v>
      </c>
      <c r="K1608" s="15">
        <v>0</v>
      </c>
      <c r="L1608" s="17">
        <v>0</v>
      </c>
      <c r="M1608" s="25">
        <f t="shared" si="102"/>
        <v>0</v>
      </c>
      <c r="N1608" s="15">
        <v>32</v>
      </c>
      <c r="O1608" s="17">
        <v>36</v>
      </c>
      <c r="P1608" s="44">
        <f t="shared" si="104"/>
        <v>-4</v>
      </c>
    </row>
    <row r="1609" spans="1:16" ht="14.1" customHeight="1">
      <c r="A1609" s="2">
        <v>780</v>
      </c>
      <c r="B1609" s="2" t="str">
        <f>VLOOKUP(A1609,Sheet2!$A$1:$B$114,2)</f>
        <v>Robeson Co</v>
      </c>
      <c r="C1609" s="2">
        <v>5</v>
      </c>
      <c r="D1609" s="2" t="str">
        <f>VLOOKUP(C1609,Sheet1!$A$1:$B$18,2)</f>
        <v>Elementry Teachers</v>
      </c>
      <c r="E1609" s="15">
        <v>774</v>
      </c>
      <c r="F1609" s="17">
        <v>674</v>
      </c>
      <c r="G1609" s="25">
        <f t="shared" si="101"/>
        <v>100</v>
      </c>
      <c r="H1609" s="15">
        <v>56</v>
      </c>
      <c r="I1609" s="17">
        <v>177</v>
      </c>
      <c r="J1609" s="25">
        <f t="shared" si="103"/>
        <v>-121</v>
      </c>
      <c r="K1609" s="15">
        <v>11</v>
      </c>
      <c r="L1609" s="17">
        <v>11</v>
      </c>
      <c r="M1609" s="25">
        <f t="shared" si="102"/>
        <v>0</v>
      </c>
      <c r="N1609" s="15">
        <v>841</v>
      </c>
      <c r="O1609" s="17">
        <v>862</v>
      </c>
      <c r="P1609" s="44">
        <f t="shared" si="104"/>
        <v>-21</v>
      </c>
    </row>
    <row r="1610" spans="1:16" ht="14.1" customHeight="1">
      <c r="A1610" s="2">
        <v>780</v>
      </c>
      <c r="B1610" s="2" t="str">
        <f>VLOOKUP(A1610,Sheet2!$A$1:$B$114,2)</f>
        <v>Robeson Co</v>
      </c>
      <c r="C1610" s="2">
        <v>6</v>
      </c>
      <c r="D1610" s="2" t="str">
        <f>VLOOKUP(C1610,Sheet1!$A$1:$B$18,2)</f>
        <v>Secondary Teachers</v>
      </c>
      <c r="E1610" s="15">
        <v>313</v>
      </c>
      <c r="F1610" s="17">
        <v>275</v>
      </c>
      <c r="G1610" s="25">
        <f t="shared" si="101"/>
        <v>38</v>
      </c>
      <c r="H1610" s="15">
        <v>5</v>
      </c>
      <c r="I1610" s="17">
        <v>50</v>
      </c>
      <c r="J1610" s="25">
        <f t="shared" si="103"/>
        <v>-45</v>
      </c>
      <c r="K1610" s="15">
        <v>8</v>
      </c>
      <c r="L1610" s="17">
        <v>8</v>
      </c>
      <c r="M1610" s="25">
        <f t="shared" si="102"/>
        <v>0</v>
      </c>
      <c r="N1610" s="15">
        <v>326</v>
      </c>
      <c r="O1610" s="17">
        <v>333</v>
      </c>
      <c r="P1610" s="44">
        <f t="shared" si="104"/>
        <v>-7</v>
      </c>
    </row>
    <row r="1611" spans="1:16" ht="14.1" customHeight="1">
      <c r="A1611" s="2">
        <v>780</v>
      </c>
      <c r="B1611" s="2" t="str">
        <f>VLOOKUP(A1611,Sheet2!$A$1:$B$114,2)</f>
        <v>Robeson Co</v>
      </c>
      <c r="C1611" s="2">
        <v>7</v>
      </c>
      <c r="D1611" s="2" t="str">
        <f>VLOOKUP(C1611,Sheet1!$A$1:$B$18,2)</f>
        <v>Other Teachers</v>
      </c>
      <c r="E1611" s="15">
        <v>342</v>
      </c>
      <c r="F1611" s="17">
        <v>336</v>
      </c>
      <c r="G1611" s="25">
        <f t="shared" si="101"/>
        <v>6</v>
      </c>
      <c r="H1611" s="15">
        <v>13</v>
      </c>
      <c r="I1611" s="17">
        <v>33</v>
      </c>
      <c r="J1611" s="25">
        <f t="shared" si="103"/>
        <v>-20</v>
      </c>
      <c r="K1611" s="15">
        <v>17</v>
      </c>
      <c r="L1611" s="17">
        <v>17</v>
      </c>
      <c r="M1611" s="25">
        <f t="shared" si="102"/>
        <v>0</v>
      </c>
      <c r="N1611" s="15">
        <v>372</v>
      </c>
      <c r="O1611" s="17">
        <v>386</v>
      </c>
      <c r="P1611" s="44">
        <f t="shared" si="104"/>
        <v>-14</v>
      </c>
    </row>
    <row r="1612" spans="1:16" ht="14.1" customHeight="1">
      <c r="A1612" s="2">
        <v>780</v>
      </c>
      <c r="B1612" s="2" t="str">
        <f>VLOOKUP(A1612,Sheet2!$A$1:$B$114,2)</f>
        <v>Robeson Co</v>
      </c>
      <c r="C1612" s="2">
        <v>8</v>
      </c>
      <c r="D1612" s="2" t="str">
        <f>VLOOKUP(C1612,Sheet1!$A$1:$B$18,2)</f>
        <v>Guidence Personnel</v>
      </c>
      <c r="E1612" s="15">
        <v>63</v>
      </c>
      <c r="F1612" s="17">
        <v>67</v>
      </c>
      <c r="G1612" s="25">
        <f t="shared" si="101"/>
        <v>-4</v>
      </c>
      <c r="H1612" s="15">
        <v>3</v>
      </c>
      <c r="I1612" s="17">
        <v>3</v>
      </c>
      <c r="J1612" s="25">
        <f t="shared" si="103"/>
        <v>0</v>
      </c>
      <c r="K1612" s="15">
        <v>1</v>
      </c>
      <c r="L1612" s="17">
        <v>1</v>
      </c>
      <c r="M1612" s="25">
        <f t="shared" si="102"/>
        <v>0</v>
      </c>
      <c r="N1612" s="15">
        <v>67</v>
      </c>
      <c r="O1612" s="17">
        <v>71</v>
      </c>
      <c r="P1612" s="44">
        <f t="shared" si="104"/>
        <v>-4</v>
      </c>
    </row>
    <row r="1613" spans="1:16" ht="14.1" customHeight="1">
      <c r="A1613" s="2">
        <v>780</v>
      </c>
      <c r="B1613" s="2" t="str">
        <f>VLOOKUP(A1613,Sheet2!$A$1:$B$114,2)</f>
        <v>Robeson Co</v>
      </c>
      <c r="C1613" s="2">
        <v>9</v>
      </c>
      <c r="D1613" s="2" t="str">
        <f>VLOOKUP(C1613,Sheet1!$A$1:$B$18,2)</f>
        <v>Psychology Personnel</v>
      </c>
      <c r="E1613" s="15">
        <v>1</v>
      </c>
      <c r="F1613" s="17">
        <v>2</v>
      </c>
      <c r="G1613" s="25">
        <f t="shared" si="101"/>
        <v>-1</v>
      </c>
      <c r="H1613" s="15">
        <v>3</v>
      </c>
      <c r="I1613" s="17">
        <v>2</v>
      </c>
      <c r="J1613" s="25">
        <f t="shared" si="103"/>
        <v>1</v>
      </c>
      <c r="K1613" s="15">
        <v>0</v>
      </c>
      <c r="L1613" s="17">
        <v>0</v>
      </c>
      <c r="M1613" s="25">
        <f t="shared" si="102"/>
        <v>0</v>
      </c>
      <c r="N1613" s="15">
        <v>4</v>
      </c>
      <c r="O1613" s="17">
        <v>4</v>
      </c>
      <c r="P1613" s="44">
        <f t="shared" si="104"/>
        <v>0</v>
      </c>
    </row>
    <row r="1614" spans="1:16" ht="14.1" customHeight="1">
      <c r="A1614" s="2">
        <v>780</v>
      </c>
      <c r="B1614" s="2" t="str">
        <f>VLOOKUP(A1614,Sheet2!$A$1:$B$114,2)</f>
        <v>Robeson Co</v>
      </c>
      <c r="C1614" s="2">
        <v>10</v>
      </c>
      <c r="D1614" s="2" t="str">
        <f>VLOOKUP(C1614,Sheet1!$A$1:$B$18,2)</f>
        <v>Media Cordinators and Audio Visual</v>
      </c>
      <c r="E1614" s="15">
        <v>40</v>
      </c>
      <c r="F1614" s="17">
        <v>42</v>
      </c>
      <c r="G1614" s="25">
        <f t="shared" si="101"/>
        <v>-2</v>
      </c>
      <c r="H1614" s="15">
        <v>0</v>
      </c>
      <c r="I1614" s="17">
        <v>0</v>
      </c>
      <c r="J1614" s="25">
        <f t="shared" si="103"/>
        <v>0</v>
      </c>
      <c r="K1614" s="15">
        <v>0</v>
      </c>
      <c r="L1614" s="17">
        <v>1</v>
      </c>
      <c r="M1614" s="25">
        <f t="shared" si="102"/>
        <v>-1</v>
      </c>
      <c r="N1614" s="15">
        <v>40</v>
      </c>
      <c r="O1614" s="17">
        <v>43</v>
      </c>
      <c r="P1614" s="44">
        <f t="shared" si="104"/>
        <v>-3</v>
      </c>
    </row>
    <row r="1615" spans="1:16" ht="14.1" customHeight="1">
      <c r="A1615" s="2">
        <v>780</v>
      </c>
      <c r="B1615" s="2" t="str">
        <f>VLOOKUP(A1615,Sheet2!$A$1:$B$114,2)</f>
        <v>Robeson Co</v>
      </c>
      <c r="C1615" s="2">
        <v>11</v>
      </c>
      <c r="D1615" s="2" t="str">
        <f>VLOOKUP(C1615,Sheet1!$A$1:$B$18,2)</f>
        <v>Consultants and Supervisors of Instructions</v>
      </c>
      <c r="E1615" s="15">
        <v>11</v>
      </c>
      <c r="F1615" s="17">
        <v>7</v>
      </c>
      <c r="G1615" s="25">
        <f t="shared" si="101"/>
        <v>4</v>
      </c>
      <c r="H1615" s="15">
        <v>3</v>
      </c>
      <c r="I1615" s="17">
        <v>2</v>
      </c>
      <c r="J1615" s="25">
        <f t="shared" si="103"/>
        <v>1</v>
      </c>
      <c r="K1615" s="15">
        <v>1</v>
      </c>
      <c r="L1615" s="17">
        <v>1</v>
      </c>
      <c r="M1615" s="25">
        <f t="shared" si="102"/>
        <v>0</v>
      </c>
      <c r="N1615" s="15">
        <v>15</v>
      </c>
      <c r="O1615" s="17">
        <v>10</v>
      </c>
      <c r="P1615" s="44">
        <f t="shared" si="104"/>
        <v>5</v>
      </c>
    </row>
    <row r="1616" spans="1:16" ht="14.1" customHeight="1">
      <c r="A1616" s="2">
        <v>780</v>
      </c>
      <c r="B1616" s="2" t="str">
        <f>VLOOKUP(A1616,Sheet2!$A$1:$B$114,2)</f>
        <v>Robeson Co</v>
      </c>
      <c r="C1616" s="2">
        <v>12</v>
      </c>
      <c r="D1616" s="2" t="str">
        <f>VLOOKUP(C1616,Sheet1!$A$1:$B$18,2)</f>
        <v>Other Professional Staff</v>
      </c>
      <c r="E1616" s="15">
        <v>92</v>
      </c>
      <c r="F1616" s="17">
        <v>76</v>
      </c>
      <c r="G1616" s="25">
        <f t="shared" si="101"/>
        <v>16</v>
      </c>
      <c r="H1616" s="15">
        <v>51</v>
      </c>
      <c r="I1616" s="17">
        <v>17</v>
      </c>
      <c r="J1616" s="25">
        <f t="shared" si="103"/>
        <v>34</v>
      </c>
      <c r="K1616" s="15">
        <v>21</v>
      </c>
      <c r="L1616" s="17">
        <v>78</v>
      </c>
      <c r="M1616" s="25">
        <f t="shared" si="102"/>
        <v>-57</v>
      </c>
      <c r="N1616" s="15">
        <v>164</v>
      </c>
      <c r="O1616" s="17">
        <v>171</v>
      </c>
      <c r="P1616" s="44">
        <f t="shared" si="104"/>
        <v>-7</v>
      </c>
    </row>
    <row r="1617" spans="1:16" ht="14.1" customHeight="1">
      <c r="A1617" s="2">
        <v>780</v>
      </c>
      <c r="B1617" s="2" t="str">
        <f>VLOOKUP(A1617,Sheet2!$A$1:$B$114,2)</f>
        <v>Robeson Co</v>
      </c>
      <c r="C1617" s="2">
        <v>13</v>
      </c>
      <c r="D1617" s="2" t="str">
        <f>VLOOKUP(C1617,Sheet1!$A$1:$B$18,2)</f>
        <v>Teacher Assistants</v>
      </c>
      <c r="E1617" s="15">
        <v>178</v>
      </c>
      <c r="F1617" s="17">
        <v>275</v>
      </c>
      <c r="G1617" s="25">
        <f t="shared" si="101"/>
        <v>-97</v>
      </c>
      <c r="H1617" s="15">
        <v>265</v>
      </c>
      <c r="I1617" s="17">
        <v>301</v>
      </c>
      <c r="J1617" s="25">
        <f t="shared" si="103"/>
        <v>-36</v>
      </c>
      <c r="K1617" s="15">
        <v>0</v>
      </c>
      <c r="L1617" s="17">
        <v>30</v>
      </c>
      <c r="M1617" s="25">
        <f t="shared" si="102"/>
        <v>-30</v>
      </c>
      <c r="N1617" s="15">
        <v>443</v>
      </c>
      <c r="O1617" s="17">
        <v>606</v>
      </c>
      <c r="P1617" s="44">
        <f t="shared" si="104"/>
        <v>-163</v>
      </c>
    </row>
    <row r="1618" spans="1:16" ht="14.1" customHeight="1">
      <c r="A1618" s="2">
        <v>780</v>
      </c>
      <c r="B1618" s="2" t="str">
        <f>VLOOKUP(A1618,Sheet2!$A$1:$B$114,2)</f>
        <v>Robeson Co</v>
      </c>
      <c r="C1618" s="2">
        <v>14</v>
      </c>
      <c r="D1618" s="2" t="str">
        <f>VLOOKUP(C1618,Sheet1!$A$1:$B$18,2)</f>
        <v>Technicians</v>
      </c>
      <c r="E1618" s="15">
        <v>19</v>
      </c>
      <c r="F1618" s="17">
        <v>18</v>
      </c>
      <c r="G1618" s="25">
        <f t="shared" si="101"/>
        <v>1</v>
      </c>
      <c r="H1618" s="15">
        <v>0</v>
      </c>
      <c r="I1618" s="17">
        <v>0</v>
      </c>
      <c r="J1618" s="25">
        <f t="shared" si="103"/>
        <v>0</v>
      </c>
      <c r="K1618" s="15">
        <v>0</v>
      </c>
      <c r="L1618" s="17">
        <v>0</v>
      </c>
      <c r="M1618" s="25">
        <f t="shared" si="102"/>
        <v>0</v>
      </c>
      <c r="N1618" s="15">
        <v>19</v>
      </c>
      <c r="O1618" s="17">
        <v>18</v>
      </c>
      <c r="P1618" s="44">
        <f t="shared" si="104"/>
        <v>1</v>
      </c>
    </row>
    <row r="1619" spans="1:16" ht="14.1" customHeight="1">
      <c r="A1619" s="2">
        <v>780</v>
      </c>
      <c r="B1619" s="2" t="str">
        <f>VLOOKUP(A1619,Sheet2!$A$1:$B$114,2)</f>
        <v>Robeson Co</v>
      </c>
      <c r="C1619" s="2">
        <v>15</v>
      </c>
      <c r="D1619" s="2" t="str">
        <f>VLOOKUP(C1619,Sheet1!$A$1:$B$18,2)</f>
        <v>Clerks/Secretaries</v>
      </c>
      <c r="E1619" s="15">
        <v>164</v>
      </c>
      <c r="F1619" s="17">
        <v>170</v>
      </c>
      <c r="G1619" s="25">
        <f t="shared" si="101"/>
        <v>-6</v>
      </c>
      <c r="H1619" s="15">
        <v>10</v>
      </c>
      <c r="I1619" s="17">
        <v>33</v>
      </c>
      <c r="J1619" s="25">
        <f t="shared" si="103"/>
        <v>-23</v>
      </c>
      <c r="K1619" s="15">
        <v>12</v>
      </c>
      <c r="L1619" s="17">
        <v>28</v>
      </c>
      <c r="M1619" s="25">
        <f t="shared" si="102"/>
        <v>-16</v>
      </c>
      <c r="N1619" s="15">
        <v>186</v>
      </c>
      <c r="O1619" s="17">
        <v>231</v>
      </c>
      <c r="P1619" s="44">
        <f t="shared" si="104"/>
        <v>-45</v>
      </c>
    </row>
    <row r="1620" spans="1:16" ht="14.1" customHeight="1">
      <c r="A1620" s="2">
        <v>780</v>
      </c>
      <c r="B1620" s="2" t="str">
        <f>VLOOKUP(A1620,Sheet2!$A$1:$B$114,2)</f>
        <v>Robeson Co</v>
      </c>
      <c r="C1620" s="2">
        <v>16</v>
      </c>
      <c r="D1620" s="2" t="str">
        <f>VLOOKUP(C1620,Sheet1!$A$1:$B$18,2)</f>
        <v>Service Workers</v>
      </c>
      <c r="E1620" s="15">
        <v>134</v>
      </c>
      <c r="F1620" s="17">
        <v>32</v>
      </c>
      <c r="G1620" s="25">
        <f t="shared" si="101"/>
        <v>102</v>
      </c>
      <c r="H1620" s="15">
        <v>2</v>
      </c>
      <c r="I1620" s="17">
        <v>425</v>
      </c>
      <c r="J1620" s="25">
        <f t="shared" si="103"/>
        <v>-423</v>
      </c>
      <c r="K1620" s="15">
        <v>348</v>
      </c>
      <c r="L1620" s="17">
        <v>109</v>
      </c>
      <c r="M1620" s="25">
        <f t="shared" si="102"/>
        <v>239</v>
      </c>
      <c r="N1620" s="15">
        <v>484</v>
      </c>
      <c r="O1620" s="17">
        <v>566</v>
      </c>
      <c r="P1620" s="44">
        <f t="shared" si="104"/>
        <v>-82</v>
      </c>
    </row>
    <row r="1621" spans="1:16" ht="17.100000000000001" customHeight="1">
      <c r="A1621" s="2">
        <v>780</v>
      </c>
      <c r="B1621" s="2" t="str">
        <f>VLOOKUP(A1621,Sheet2!$A$1:$B$114,2)</f>
        <v>Robeson Co</v>
      </c>
      <c r="C1621" s="2">
        <v>17</v>
      </c>
      <c r="D1621" s="2" t="str">
        <f>VLOOKUP(C1621,Sheet1!$A$1:$B$18,2)</f>
        <v>Skilled Crafts</v>
      </c>
      <c r="E1621" s="15">
        <v>18</v>
      </c>
      <c r="F1621" s="17">
        <v>0</v>
      </c>
      <c r="G1621" s="25">
        <f t="shared" si="101"/>
        <v>18</v>
      </c>
      <c r="H1621" s="15">
        <v>0</v>
      </c>
      <c r="I1621" s="17">
        <v>0</v>
      </c>
      <c r="J1621" s="25">
        <f t="shared" si="103"/>
        <v>0</v>
      </c>
      <c r="K1621" s="15">
        <v>0</v>
      </c>
      <c r="L1621" s="17">
        <v>0</v>
      </c>
      <c r="M1621" s="25">
        <f t="shared" si="102"/>
        <v>0</v>
      </c>
      <c r="N1621" s="15">
        <v>18</v>
      </c>
      <c r="O1621" s="17">
        <v>0</v>
      </c>
      <c r="P1621" s="44">
        <f t="shared" si="104"/>
        <v>18</v>
      </c>
    </row>
    <row r="1622" spans="1:16" ht="17.100000000000001" customHeight="1">
      <c r="A1622" s="2">
        <v>780</v>
      </c>
      <c r="B1622" s="2" t="str">
        <f>VLOOKUP(A1622,Sheet2!$A$1:$B$114,2)</f>
        <v>Robeson Co</v>
      </c>
      <c r="C1622" s="2">
        <v>18</v>
      </c>
      <c r="D1622" s="2" t="str">
        <f>VLOOKUP(C1622,Sheet1!$A$1:$B$18,2)</f>
        <v>Laborers Unskilled</v>
      </c>
      <c r="E1622" s="15">
        <v>0</v>
      </c>
      <c r="F1622" s="17">
        <v>0</v>
      </c>
      <c r="G1622" s="25">
        <f t="shared" si="101"/>
        <v>0</v>
      </c>
      <c r="H1622" s="15">
        <v>0</v>
      </c>
      <c r="I1622" s="17">
        <v>0</v>
      </c>
      <c r="J1622" s="25">
        <f t="shared" si="103"/>
        <v>0</v>
      </c>
      <c r="K1622" s="15">
        <v>0</v>
      </c>
      <c r="L1622" s="17">
        <v>0</v>
      </c>
      <c r="M1622" s="25">
        <f t="shared" si="102"/>
        <v>0</v>
      </c>
      <c r="N1622" s="15">
        <v>0</v>
      </c>
      <c r="O1622" s="17">
        <v>0</v>
      </c>
      <c r="P1622" s="44">
        <f t="shared" si="104"/>
        <v>0</v>
      </c>
    </row>
    <row r="1623" spans="1:16" ht="14.1" customHeight="1">
      <c r="A1623" s="2">
        <v>790</v>
      </c>
      <c r="B1623" s="2" t="str">
        <f>VLOOKUP(A1623,Sheet2!$A$1:$B$114,2)</f>
        <v>Rockingham Co</v>
      </c>
      <c r="C1623" s="2">
        <v>1</v>
      </c>
      <c r="D1623" s="2" t="str">
        <f>VLOOKUP(C1623,Sheet1!$A$1:$B$18,2)</f>
        <v>Officials, Administrators, Managers</v>
      </c>
      <c r="E1623" s="15">
        <v>9</v>
      </c>
      <c r="F1623" s="17">
        <v>11</v>
      </c>
      <c r="G1623" s="25">
        <f t="shared" si="101"/>
        <v>-2</v>
      </c>
      <c r="H1623" s="15">
        <v>2</v>
      </c>
      <c r="I1623" s="17">
        <v>0</v>
      </c>
      <c r="J1623" s="25">
        <f t="shared" si="103"/>
        <v>2</v>
      </c>
      <c r="K1623" s="15">
        <v>5</v>
      </c>
      <c r="L1623" s="17">
        <v>5</v>
      </c>
      <c r="M1623" s="25">
        <f t="shared" si="102"/>
        <v>0</v>
      </c>
      <c r="N1623" s="15">
        <v>16</v>
      </c>
      <c r="O1623" s="17">
        <v>16</v>
      </c>
      <c r="P1623" s="44">
        <f t="shared" si="104"/>
        <v>0</v>
      </c>
    </row>
    <row r="1624" spans="1:16" ht="14.1" customHeight="1">
      <c r="A1624" s="2">
        <v>790</v>
      </c>
      <c r="B1624" s="2" t="str">
        <f>VLOOKUP(A1624,Sheet2!$A$1:$B$114,2)</f>
        <v>Rockingham Co</v>
      </c>
      <c r="C1624" s="2">
        <v>2</v>
      </c>
      <c r="D1624" s="2" t="str">
        <f>VLOOKUP(C1624,Sheet1!$A$1:$B$18,2)</f>
        <v>Principals</v>
      </c>
      <c r="E1624" s="15">
        <v>26</v>
      </c>
      <c r="F1624" s="17">
        <v>26</v>
      </c>
      <c r="G1624" s="25">
        <f t="shared" si="101"/>
        <v>0</v>
      </c>
      <c r="H1624" s="15">
        <v>0</v>
      </c>
      <c r="I1624" s="17">
        <v>0</v>
      </c>
      <c r="J1624" s="25">
        <f t="shared" si="103"/>
        <v>0</v>
      </c>
      <c r="K1624" s="15">
        <v>0</v>
      </c>
      <c r="L1624" s="17">
        <v>0</v>
      </c>
      <c r="M1624" s="25">
        <f t="shared" si="102"/>
        <v>0</v>
      </c>
      <c r="N1624" s="15">
        <v>26</v>
      </c>
      <c r="O1624" s="17">
        <v>26</v>
      </c>
      <c r="P1624" s="44">
        <f t="shared" si="104"/>
        <v>0</v>
      </c>
    </row>
    <row r="1625" spans="1:16" ht="14.1" customHeight="1">
      <c r="A1625" s="2">
        <v>790</v>
      </c>
      <c r="B1625" s="2" t="str">
        <f>VLOOKUP(A1625,Sheet2!$A$1:$B$114,2)</f>
        <v>Rockingham Co</v>
      </c>
      <c r="C1625" s="2">
        <v>3</v>
      </c>
      <c r="D1625" s="2" t="str">
        <f>VLOOKUP(C1625,Sheet1!$A$1:$B$18,2)</f>
        <v>Assistant Principals, Teaching</v>
      </c>
      <c r="E1625" s="15">
        <v>0</v>
      </c>
      <c r="F1625" s="17">
        <v>0</v>
      </c>
      <c r="G1625" s="25">
        <f t="shared" si="101"/>
        <v>0</v>
      </c>
      <c r="H1625" s="15">
        <v>0</v>
      </c>
      <c r="I1625" s="17">
        <v>0</v>
      </c>
      <c r="J1625" s="25">
        <f t="shared" si="103"/>
        <v>0</v>
      </c>
      <c r="K1625" s="15">
        <v>0</v>
      </c>
      <c r="L1625" s="17">
        <v>0</v>
      </c>
      <c r="M1625" s="25">
        <f t="shared" si="102"/>
        <v>0</v>
      </c>
      <c r="N1625" s="15">
        <v>0</v>
      </c>
      <c r="O1625" s="17">
        <v>0</v>
      </c>
      <c r="P1625" s="44">
        <f t="shared" si="104"/>
        <v>0</v>
      </c>
    </row>
    <row r="1626" spans="1:16" ht="14.1" customHeight="1">
      <c r="A1626" s="2">
        <v>790</v>
      </c>
      <c r="B1626" s="2" t="str">
        <f>VLOOKUP(A1626,Sheet2!$A$1:$B$114,2)</f>
        <v>Rockingham Co</v>
      </c>
      <c r="C1626" s="2">
        <v>4</v>
      </c>
      <c r="D1626" s="2" t="str">
        <f>VLOOKUP(C1626,Sheet1!$A$1:$B$18,2)</f>
        <v>Assistant Principals, Non-Teaching</v>
      </c>
      <c r="E1626" s="15">
        <v>12</v>
      </c>
      <c r="F1626" s="17">
        <v>24</v>
      </c>
      <c r="G1626" s="25">
        <f t="shared" si="101"/>
        <v>-12</v>
      </c>
      <c r="H1626" s="15">
        <v>1</v>
      </c>
      <c r="I1626" s="17">
        <v>0</v>
      </c>
      <c r="J1626" s="25">
        <f t="shared" si="103"/>
        <v>1</v>
      </c>
      <c r="K1626" s="15">
        <v>12</v>
      </c>
      <c r="L1626" s="17">
        <v>0</v>
      </c>
      <c r="M1626" s="25">
        <f t="shared" si="102"/>
        <v>12</v>
      </c>
      <c r="N1626" s="15">
        <v>25</v>
      </c>
      <c r="O1626" s="17">
        <v>24</v>
      </c>
      <c r="P1626" s="44">
        <f t="shared" si="104"/>
        <v>1</v>
      </c>
    </row>
    <row r="1627" spans="1:16" ht="14.1" customHeight="1">
      <c r="A1627" s="2">
        <v>790</v>
      </c>
      <c r="B1627" s="2" t="str">
        <f>VLOOKUP(A1627,Sheet2!$A$1:$B$114,2)</f>
        <v>Rockingham Co</v>
      </c>
      <c r="C1627" s="2">
        <v>5</v>
      </c>
      <c r="D1627" s="2" t="str">
        <f>VLOOKUP(C1627,Sheet1!$A$1:$B$18,2)</f>
        <v>Elementry Teachers</v>
      </c>
      <c r="E1627" s="15">
        <v>401</v>
      </c>
      <c r="F1627" s="17">
        <v>386</v>
      </c>
      <c r="G1627" s="25">
        <f t="shared" si="101"/>
        <v>15</v>
      </c>
      <c r="H1627" s="15">
        <v>36</v>
      </c>
      <c r="I1627" s="17">
        <v>60</v>
      </c>
      <c r="J1627" s="25">
        <f t="shared" si="103"/>
        <v>-24</v>
      </c>
      <c r="K1627" s="15">
        <v>16</v>
      </c>
      <c r="L1627" s="17">
        <v>19</v>
      </c>
      <c r="M1627" s="25">
        <f t="shared" si="102"/>
        <v>-3</v>
      </c>
      <c r="N1627" s="15">
        <v>453</v>
      </c>
      <c r="O1627" s="17">
        <v>465</v>
      </c>
      <c r="P1627" s="44">
        <f t="shared" si="104"/>
        <v>-12</v>
      </c>
    </row>
    <row r="1628" spans="1:16" ht="14.1" customHeight="1">
      <c r="A1628" s="2">
        <v>790</v>
      </c>
      <c r="B1628" s="2" t="str">
        <f>VLOOKUP(A1628,Sheet2!$A$1:$B$114,2)</f>
        <v>Rockingham Co</v>
      </c>
      <c r="C1628" s="2">
        <v>6</v>
      </c>
      <c r="D1628" s="2" t="str">
        <f>VLOOKUP(C1628,Sheet1!$A$1:$B$18,2)</f>
        <v>Secondary Teachers</v>
      </c>
      <c r="E1628" s="15">
        <v>212</v>
      </c>
      <c r="F1628" s="17">
        <v>216</v>
      </c>
      <c r="G1628" s="25">
        <f t="shared" si="101"/>
        <v>-4</v>
      </c>
      <c r="H1628" s="15">
        <v>8</v>
      </c>
      <c r="I1628" s="17">
        <v>10</v>
      </c>
      <c r="J1628" s="25">
        <f t="shared" si="103"/>
        <v>-2</v>
      </c>
      <c r="K1628" s="15">
        <v>8</v>
      </c>
      <c r="L1628" s="17">
        <v>5</v>
      </c>
      <c r="M1628" s="25">
        <f t="shared" si="102"/>
        <v>3</v>
      </c>
      <c r="N1628" s="15">
        <v>228</v>
      </c>
      <c r="O1628" s="17">
        <v>231</v>
      </c>
      <c r="P1628" s="44">
        <f t="shared" si="104"/>
        <v>-3</v>
      </c>
    </row>
    <row r="1629" spans="1:16" ht="14.1" customHeight="1">
      <c r="A1629" s="2">
        <v>790</v>
      </c>
      <c r="B1629" s="2" t="str">
        <f>VLOOKUP(A1629,Sheet2!$A$1:$B$114,2)</f>
        <v>Rockingham Co</v>
      </c>
      <c r="C1629" s="2">
        <v>7</v>
      </c>
      <c r="D1629" s="2" t="str">
        <f>VLOOKUP(C1629,Sheet1!$A$1:$B$18,2)</f>
        <v>Other Teachers</v>
      </c>
      <c r="E1629" s="15">
        <v>161</v>
      </c>
      <c r="F1629" s="17">
        <v>157</v>
      </c>
      <c r="G1629" s="25">
        <f t="shared" si="101"/>
        <v>4</v>
      </c>
      <c r="H1629" s="15">
        <v>15</v>
      </c>
      <c r="I1629" s="17">
        <v>27</v>
      </c>
      <c r="J1629" s="25">
        <f t="shared" si="103"/>
        <v>-12</v>
      </c>
      <c r="K1629" s="15">
        <v>6</v>
      </c>
      <c r="L1629" s="17">
        <v>7</v>
      </c>
      <c r="M1629" s="25">
        <f t="shared" si="102"/>
        <v>-1</v>
      </c>
      <c r="N1629" s="15">
        <v>182</v>
      </c>
      <c r="O1629" s="17">
        <v>191</v>
      </c>
      <c r="P1629" s="44">
        <f t="shared" si="104"/>
        <v>-9</v>
      </c>
    </row>
    <row r="1630" spans="1:16" ht="14.1" customHeight="1">
      <c r="A1630" s="2">
        <v>790</v>
      </c>
      <c r="B1630" s="2" t="str">
        <f>VLOOKUP(A1630,Sheet2!$A$1:$B$114,2)</f>
        <v>Rockingham Co</v>
      </c>
      <c r="C1630" s="2">
        <v>8</v>
      </c>
      <c r="D1630" s="2" t="str">
        <f>VLOOKUP(C1630,Sheet1!$A$1:$B$18,2)</f>
        <v>Guidence Personnel</v>
      </c>
      <c r="E1630" s="15">
        <v>36</v>
      </c>
      <c r="F1630" s="17">
        <v>34</v>
      </c>
      <c r="G1630" s="25">
        <f t="shared" si="101"/>
        <v>2</v>
      </c>
      <c r="H1630" s="15">
        <v>1</v>
      </c>
      <c r="I1630" s="17">
        <v>2</v>
      </c>
      <c r="J1630" s="25">
        <f t="shared" si="103"/>
        <v>-1</v>
      </c>
      <c r="K1630" s="15">
        <v>2</v>
      </c>
      <c r="L1630" s="17">
        <v>2</v>
      </c>
      <c r="M1630" s="25">
        <f t="shared" si="102"/>
        <v>0</v>
      </c>
      <c r="N1630" s="15">
        <v>39</v>
      </c>
      <c r="O1630" s="17">
        <v>38</v>
      </c>
      <c r="P1630" s="44">
        <f t="shared" si="104"/>
        <v>1</v>
      </c>
    </row>
    <row r="1631" spans="1:16" ht="14.1" customHeight="1">
      <c r="A1631" s="2">
        <v>790</v>
      </c>
      <c r="B1631" s="2" t="str">
        <f>VLOOKUP(A1631,Sheet2!$A$1:$B$114,2)</f>
        <v>Rockingham Co</v>
      </c>
      <c r="C1631" s="2">
        <v>9</v>
      </c>
      <c r="D1631" s="2" t="str">
        <f>VLOOKUP(C1631,Sheet1!$A$1:$B$18,2)</f>
        <v>Psychology Personnel</v>
      </c>
      <c r="E1631" s="15">
        <v>9</v>
      </c>
      <c r="F1631" s="17">
        <v>10</v>
      </c>
      <c r="G1631" s="25">
        <f t="shared" si="101"/>
        <v>-1</v>
      </c>
      <c r="H1631" s="15">
        <v>0</v>
      </c>
      <c r="I1631" s="17">
        <v>0</v>
      </c>
      <c r="J1631" s="25">
        <f t="shared" si="103"/>
        <v>0</v>
      </c>
      <c r="K1631" s="15">
        <v>0</v>
      </c>
      <c r="L1631" s="17">
        <v>0</v>
      </c>
      <c r="M1631" s="25">
        <f t="shared" si="102"/>
        <v>0</v>
      </c>
      <c r="N1631" s="15">
        <v>9</v>
      </c>
      <c r="O1631" s="17">
        <v>10</v>
      </c>
      <c r="P1631" s="44">
        <f t="shared" si="104"/>
        <v>-1</v>
      </c>
    </row>
    <row r="1632" spans="1:16" ht="14.1" customHeight="1">
      <c r="A1632" s="2">
        <v>790</v>
      </c>
      <c r="B1632" s="2" t="str">
        <f>VLOOKUP(A1632,Sheet2!$A$1:$B$114,2)</f>
        <v>Rockingham Co</v>
      </c>
      <c r="C1632" s="2">
        <v>10</v>
      </c>
      <c r="D1632" s="2" t="str">
        <f>VLOOKUP(C1632,Sheet1!$A$1:$B$18,2)</f>
        <v>Media Cordinators and Audio Visual</v>
      </c>
      <c r="E1632" s="15">
        <v>24</v>
      </c>
      <c r="F1632" s="17">
        <v>27</v>
      </c>
      <c r="G1632" s="25">
        <f t="shared" si="101"/>
        <v>-3</v>
      </c>
      <c r="H1632" s="15">
        <v>0</v>
      </c>
      <c r="I1632" s="17">
        <v>0</v>
      </c>
      <c r="J1632" s="25">
        <f t="shared" si="103"/>
        <v>0</v>
      </c>
      <c r="K1632" s="15">
        <v>0</v>
      </c>
      <c r="L1632" s="17">
        <v>0</v>
      </c>
      <c r="M1632" s="25">
        <f t="shared" si="102"/>
        <v>0</v>
      </c>
      <c r="N1632" s="15">
        <v>24</v>
      </c>
      <c r="O1632" s="17">
        <v>27</v>
      </c>
      <c r="P1632" s="44">
        <f t="shared" si="104"/>
        <v>-3</v>
      </c>
    </row>
    <row r="1633" spans="1:16" ht="14.1" customHeight="1">
      <c r="A1633" s="2">
        <v>790</v>
      </c>
      <c r="B1633" s="2" t="str">
        <f>VLOOKUP(A1633,Sheet2!$A$1:$B$114,2)</f>
        <v>Rockingham Co</v>
      </c>
      <c r="C1633" s="2">
        <v>11</v>
      </c>
      <c r="D1633" s="2" t="str">
        <f>VLOOKUP(C1633,Sheet1!$A$1:$B$18,2)</f>
        <v>Consultants and Supervisors of Instructions</v>
      </c>
      <c r="E1633" s="15">
        <v>2</v>
      </c>
      <c r="F1633" s="17">
        <v>2</v>
      </c>
      <c r="G1633" s="25">
        <f t="shared" si="101"/>
        <v>0</v>
      </c>
      <c r="H1633" s="15">
        <v>3</v>
      </c>
      <c r="I1633" s="17">
        <v>3</v>
      </c>
      <c r="J1633" s="25">
        <f t="shared" si="103"/>
        <v>0</v>
      </c>
      <c r="K1633" s="15">
        <v>1</v>
      </c>
      <c r="L1633" s="17">
        <v>3</v>
      </c>
      <c r="M1633" s="25">
        <f t="shared" si="102"/>
        <v>-2</v>
      </c>
      <c r="N1633" s="15">
        <v>6</v>
      </c>
      <c r="O1633" s="17">
        <v>8</v>
      </c>
      <c r="P1633" s="44">
        <f t="shared" si="104"/>
        <v>-2</v>
      </c>
    </row>
    <row r="1634" spans="1:16" ht="14.1" customHeight="1">
      <c r="A1634" s="2">
        <v>790</v>
      </c>
      <c r="B1634" s="2" t="str">
        <f>VLOOKUP(A1634,Sheet2!$A$1:$B$114,2)</f>
        <v>Rockingham Co</v>
      </c>
      <c r="C1634" s="2">
        <v>12</v>
      </c>
      <c r="D1634" s="2" t="str">
        <f>VLOOKUP(C1634,Sheet1!$A$1:$B$18,2)</f>
        <v>Other Professional Staff</v>
      </c>
      <c r="E1634" s="15">
        <v>52</v>
      </c>
      <c r="F1634" s="17">
        <v>49</v>
      </c>
      <c r="G1634" s="25">
        <f t="shared" si="101"/>
        <v>3</v>
      </c>
      <c r="H1634" s="15">
        <v>4</v>
      </c>
      <c r="I1634" s="17">
        <v>6</v>
      </c>
      <c r="J1634" s="25">
        <f t="shared" si="103"/>
        <v>-2</v>
      </c>
      <c r="K1634" s="15">
        <v>17</v>
      </c>
      <c r="L1634" s="17">
        <v>15</v>
      </c>
      <c r="M1634" s="25">
        <f t="shared" si="102"/>
        <v>2</v>
      </c>
      <c r="N1634" s="15">
        <v>73</v>
      </c>
      <c r="O1634" s="17">
        <v>70</v>
      </c>
      <c r="P1634" s="44">
        <f t="shared" si="104"/>
        <v>3</v>
      </c>
    </row>
    <row r="1635" spans="1:16" ht="14.1" customHeight="1">
      <c r="A1635" s="2">
        <v>790</v>
      </c>
      <c r="B1635" s="2" t="str">
        <f>VLOOKUP(A1635,Sheet2!$A$1:$B$114,2)</f>
        <v>Rockingham Co</v>
      </c>
      <c r="C1635" s="2">
        <v>13</v>
      </c>
      <c r="D1635" s="2" t="str">
        <f>VLOOKUP(C1635,Sheet1!$A$1:$B$18,2)</f>
        <v>Teacher Assistants</v>
      </c>
      <c r="E1635" s="15">
        <v>154</v>
      </c>
      <c r="F1635" s="17">
        <v>174</v>
      </c>
      <c r="G1635" s="25">
        <f t="shared" si="101"/>
        <v>-20</v>
      </c>
      <c r="H1635" s="15">
        <v>77</v>
      </c>
      <c r="I1635" s="17">
        <v>80</v>
      </c>
      <c r="J1635" s="25">
        <f t="shared" si="103"/>
        <v>-3</v>
      </c>
      <c r="K1635" s="15">
        <v>4</v>
      </c>
      <c r="L1635" s="17">
        <v>7</v>
      </c>
      <c r="M1635" s="25">
        <f t="shared" si="102"/>
        <v>-3</v>
      </c>
      <c r="N1635" s="15">
        <v>235</v>
      </c>
      <c r="O1635" s="17">
        <v>261</v>
      </c>
      <c r="P1635" s="44">
        <f t="shared" si="104"/>
        <v>-26</v>
      </c>
    </row>
    <row r="1636" spans="1:16" ht="14.1" customHeight="1">
      <c r="A1636" s="2">
        <v>790</v>
      </c>
      <c r="B1636" s="2" t="str">
        <f>VLOOKUP(A1636,Sheet2!$A$1:$B$114,2)</f>
        <v>Rockingham Co</v>
      </c>
      <c r="C1636" s="2">
        <v>14</v>
      </c>
      <c r="D1636" s="2" t="str">
        <f>VLOOKUP(C1636,Sheet1!$A$1:$B$18,2)</f>
        <v>Technicians</v>
      </c>
      <c r="E1636" s="15">
        <v>7</v>
      </c>
      <c r="F1636" s="17">
        <v>3</v>
      </c>
      <c r="G1636" s="25">
        <f t="shared" si="101"/>
        <v>4</v>
      </c>
      <c r="H1636" s="15">
        <v>0</v>
      </c>
      <c r="I1636" s="17">
        <v>0</v>
      </c>
      <c r="J1636" s="25">
        <f t="shared" si="103"/>
        <v>0</v>
      </c>
      <c r="K1636" s="15">
        <v>0</v>
      </c>
      <c r="L1636" s="17">
        <v>4</v>
      </c>
      <c r="M1636" s="25">
        <f t="shared" si="102"/>
        <v>-4</v>
      </c>
      <c r="N1636" s="15">
        <v>7</v>
      </c>
      <c r="O1636" s="17">
        <v>7</v>
      </c>
      <c r="P1636" s="44">
        <f t="shared" si="104"/>
        <v>0</v>
      </c>
    </row>
    <row r="1637" spans="1:16" ht="14.1" customHeight="1">
      <c r="A1637" s="2">
        <v>790</v>
      </c>
      <c r="B1637" s="2" t="str">
        <f>VLOOKUP(A1637,Sheet2!$A$1:$B$114,2)</f>
        <v>Rockingham Co</v>
      </c>
      <c r="C1637" s="2">
        <v>15</v>
      </c>
      <c r="D1637" s="2" t="str">
        <f>VLOOKUP(C1637,Sheet1!$A$1:$B$18,2)</f>
        <v>Clerks/Secretaries</v>
      </c>
      <c r="E1637" s="15">
        <v>76</v>
      </c>
      <c r="F1637" s="17">
        <v>61</v>
      </c>
      <c r="G1637" s="25">
        <f t="shared" si="101"/>
        <v>15</v>
      </c>
      <c r="H1637" s="15">
        <v>31</v>
      </c>
      <c r="I1637" s="17">
        <v>47</v>
      </c>
      <c r="J1637" s="25">
        <f t="shared" si="103"/>
        <v>-16</v>
      </c>
      <c r="K1637" s="15">
        <v>6</v>
      </c>
      <c r="L1637" s="17">
        <v>5</v>
      </c>
      <c r="M1637" s="25">
        <f t="shared" si="102"/>
        <v>1</v>
      </c>
      <c r="N1637" s="15">
        <v>113</v>
      </c>
      <c r="O1637" s="17">
        <v>113</v>
      </c>
      <c r="P1637" s="44">
        <f t="shared" si="104"/>
        <v>0</v>
      </c>
    </row>
    <row r="1638" spans="1:16" ht="14.1" customHeight="1">
      <c r="A1638" s="2">
        <v>790</v>
      </c>
      <c r="B1638" s="2" t="str">
        <f>VLOOKUP(A1638,Sheet2!$A$1:$B$114,2)</f>
        <v>Rockingham Co</v>
      </c>
      <c r="C1638" s="2">
        <v>16</v>
      </c>
      <c r="D1638" s="2" t="str">
        <f>VLOOKUP(C1638,Sheet1!$A$1:$B$18,2)</f>
        <v>Service Workers</v>
      </c>
      <c r="E1638" s="15">
        <v>18</v>
      </c>
      <c r="F1638" s="17">
        <v>11</v>
      </c>
      <c r="G1638" s="25">
        <f t="shared" si="101"/>
        <v>7</v>
      </c>
      <c r="H1638" s="15">
        <v>52</v>
      </c>
      <c r="I1638" s="17">
        <v>53</v>
      </c>
      <c r="J1638" s="25">
        <f t="shared" si="103"/>
        <v>-1</v>
      </c>
      <c r="K1638" s="15">
        <v>56</v>
      </c>
      <c r="L1638" s="17">
        <v>49</v>
      </c>
      <c r="M1638" s="25">
        <f t="shared" si="102"/>
        <v>7</v>
      </c>
      <c r="N1638" s="15">
        <v>126</v>
      </c>
      <c r="O1638" s="17">
        <v>113</v>
      </c>
      <c r="P1638" s="44">
        <f t="shared" si="104"/>
        <v>13</v>
      </c>
    </row>
    <row r="1639" spans="1:16" ht="14.1" customHeight="1">
      <c r="A1639" s="2">
        <v>790</v>
      </c>
      <c r="B1639" s="2" t="str">
        <f>VLOOKUP(A1639,Sheet2!$A$1:$B$114,2)</f>
        <v>Rockingham Co</v>
      </c>
      <c r="C1639" s="2">
        <v>17</v>
      </c>
      <c r="D1639" s="2" t="str">
        <f>VLOOKUP(C1639,Sheet1!$A$1:$B$18,2)</f>
        <v>Skilled Crafts</v>
      </c>
      <c r="E1639" s="15">
        <v>11</v>
      </c>
      <c r="F1639" s="17">
        <v>12</v>
      </c>
      <c r="G1639" s="25">
        <f t="shared" si="101"/>
        <v>-1</v>
      </c>
      <c r="H1639" s="15">
        <v>0</v>
      </c>
      <c r="I1639" s="17">
        <v>0</v>
      </c>
      <c r="J1639" s="25">
        <f t="shared" si="103"/>
        <v>0</v>
      </c>
      <c r="K1639" s="15">
        <v>3</v>
      </c>
      <c r="L1639" s="17">
        <v>2</v>
      </c>
      <c r="M1639" s="25">
        <f t="shared" si="102"/>
        <v>1</v>
      </c>
      <c r="N1639" s="15">
        <v>14</v>
      </c>
      <c r="O1639" s="17">
        <v>14</v>
      </c>
      <c r="P1639" s="44">
        <f t="shared" si="104"/>
        <v>0</v>
      </c>
    </row>
    <row r="1640" spans="1:16" ht="14.1" customHeight="1">
      <c r="A1640" s="2">
        <v>790</v>
      </c>
      <c r="B1640" s="2" t="str">
        <f>VLOOKUP(A1640,Sheet2!$A$1:$B$114,2)</f>
        <v>Rockingham Co</v>
      </c>
      <c r="C1640" s="2">
        <v>18</v>
      </c>
      <c r="D1640" s="2" t="str">
        <f>VLOOKUP(C1640,Sheet1!$A$1:$B$18,2)</f>
        <v>Laborers Unskilled</v>
      </c>
      <c r="E1640" s="15">
        <v>0</v>
      </c>
      <c r="F1640" s="17">
        <v>0</v>
      </c>
      <c r="G1640" s="25">
        <f t="shared" si="101"/>
        <v>0</v>
      </c>
      <c r="H1640" s="15">
        <v>0</v>
      </c>
      <c r="I1640" s="17">
        <v>0</v>
      </c>
      <c r="J1640" s="25">
        <f t="shared" si="103"/>
        <v>0</v>
      </c>
      <c r="K1640" s="15">
        <v>0</v>
      </c>
      <c r="L1640" s="17">
        <v>0</v>
      </c>
      <c r="M1640" s="25">
        <f t="shared" si="102"/>
        <v>0</v>
      </c>
      <c r="N1640" s="15">
        <v>0</v>
      </c>
      <c r="O1640" s="17">
        <v>0</v>
      </c>
      <c r="P1640" s="44">
        <f t="shared" si="104"/>
        <v>0</v>
      </c>
    </row>
    <row r="1641" spans="1:16" ht="14.1" customHeight="1">
      <c r="A1641" s="2">
        <v>800</v>
      </c>
      <c r="B1641" s="2" t="str">
        <f>VLOOKUP(A1641,Sheet2!$A$1:$B$114,2)</f>
        <v>Rowan Co</v>
      </c>
      <c r="C1641" s="2">
        <v>1</v>
      </c>
      <c r="D1641" s="2" t="str">
        <f>VLOOKUP(C1641,Sheet1!$A$1:$B$18,2)</f>
        <v>Officials, Administrators, Managers</v>
      </c>
      <c r="E1641" s="15">
        <v>5</v>
      </c>
      <c r="F1641" s="17">
        <v>6</v>
      </c>
      <c r="G1641" s="25">
        <f t="shared" si="101"/>
        <v>-1</v>
      </c>
      <c r="H1641" s="15">
        <v>0</v>
      </c>
      <c r="I1641" s="17">
        <v>0</v>
      </c>
      <c r="J1641" s="25">
        <f t="shared" si="103"/>
        <v>0</v>
      </c>
      <c r="K1641" s="15">
        <v>1</v>
      </c>
      <c r="L1641" s="17">
        <v>1</v>
      </c>
      <c r="M1641" s="25">
        <f t="shared" si="102"/>
        <v>0</v>
      </c>
      <c r="N1641" s="15">
        <v>6</v>
      </c>
      <c r="O1641" s="17">
        <v>7</v>
      </c>
      <c r="P1641" s="44">
        <f t="shared" si="104"/>
        <v>-1</v>
      </c>
    </row>
    <row r="1642" spans="1:16" ht="14.1" customHeight="1">
      <c r="A1642" s="2">
        <v>800</v>
      </c>
      <c r="B1642" s="2" t="str">
        <f>VLOOKUP(A1642,Sheet2!$A$1:$B$114,2)</f>
        <v>Rowan Co</v>
      </c>
      <c r="C1642" s="2">
        <v>2</v>
      </c>
      <c r="D1642" s="2" t="str">
        <f>VLOOKUP(C1642,Sheet1!$A$1:$B$18,2)</f>
        <v>Principals</v>
      </c>
      <c r="E1642" s="15">
        <v>35</v>
      </c>
      <c r="F1642" s="17">
        <v>35</v>
      </c>
      <c r="G1642" s="25">
        <f t="shared" si="101"/>
        <v>0</v>
      </c>
      <c r="H1642" s="15">
        <v>0</v>
      </c>
      <c r="I1642" s="17">
        <v>0</v>
      </c>
      <c r="J1642" s="25">
        <f t="shared" si="103"/>
        <v>0</v>
      </c>
      <c r="K1642" s="15">
        <v>0</v>
      </c>
      <c r="L1642" s="17">
        <v>0</v>
      </c>
      <c r="M1642" s="25">
        <f t="shared" si="102"/>
        <v>0</v>
      </c>
      <c r="N1642" s="15">
        <v>35</v>
      </c>
      <c r="O1642" s="17">
        <v>35</v>
      </c>
      <c r="P1642" s="44">
        <f t="shared" si="104"/>
        <v>0</v>
      </c>
    </row>
    <row r="1643" spans="1:16" ht="14.1" customHeight="1">
      <c r="A1643" s="2">
        <v>800</v>
      </c>
      <c r="B1643" s="2" t="str">
        <f>VLOOKUP(A1643,Sheet2!$A$1:$B$114,2)</f>
        <v>Rowan Co</v>
      </c>
      <c r="C1643" s="2">
        <v>3</v>
      </c>
      <c r="D1643" s="2" t="str">
        <f>VLOOKUP(C1643,Sheet1!$A$1:$B$18,2)</f>
        <v>Assistant Principals, Teaching</v>
      </c>
      <c r="E1643" s="15">
        <v>0</v>
      </c>
      <c r="F1643" s="17">
        <v>0</v>
      </c>
      <c r="G1643" s="25">
        <f t="shared" si="101"/>
        <v>0</v>
      </c>
      <c r="H1643" s="15">
        <v>1</v>
      </c>
      <c r="I1643" s="17">
        <v>0</v>
      </c>
      <c r="J1643" s="25">
        <f t="shared" si="103"/>
        <v>1</v>
      </c>
      <c r="K1643" s="15">
        <v>0</v>
      </c>
      <c r="L1643" s="17">
        <v>0</v>
      </c>
      <c r="M1643" s="25">
        <f t="shared" si="102"/>
        <v>0</v>
      </c>
      <c r="N1643" s="15">
        <v>1</v>
      </c>
      <c r="O1643" s="17">
        <v>0</v>
      </c>
      <c r="P1643" s="44">
        <f t="shared" si="104"/>
        <v>1</v>
      </c>
    </row>
    <row r="1644" spans="1:16" ht="14.1" customHeight="1">
      <c r="A1644" s="2">
        <v>800</v>
      </c>
      <c r="B1644" s="2" t="str">
        <f>VLOOKUP(A1644,Sheet2!$A$1:$B$114,2)</f>
        <v>Rowan Co</v>
      </c>
      <c r="C1644" s="2">
        <v>4</v>
      </c>
      <c r="D1644" s="2" t="str">
        <f>VLOOKUP(C1644,Sheet1!$A$1:$B$18,2)</f>
        <v>Assistant Principals, Non-Teaching</v>
      </c>
      <c r="E1644" s="15">
        <v>35</v>
      </c>
      <c r="F1644" s="17">
        <v>23</v>
      </c>
      <c r="G1644" s="25">
        <f t="shared" si="101"/>
        <v>12</v>
      </c>
      <c r="H1644" s="15">
        <v>0</v>
      </c>
      <c r="I1644" s="17">
        <v>0</v>
      </c>
      <c r="J1644" s="25">
        <f t="shared" si="103"/>
        <v>0</v>
      </c>
      <c r="K1644" s="15">
        <v>19</v>
      </c>
      <c r="L1644" s="17">
        <v>28</v>
      </c>
      <c r="M1644" s="25">
        <f t="shared" si="102"/>
        <v>-9</v>
      </c>
      <c r="N1644" s="15">
        <v>54</v>
      </c>
      <c r="O1644" s="17">
        <v>51</v>
      </c>
      <c r="P1644" s="44">
        <f t="shared" si="104"/>
        <v>3</v>
      </c>
    </row>
    <row r="1645" spans="1:16" ht="14.1" customHeight="1">
      <c r="A1645" s="2">
        <v>800</v>
      </c>
      <c r="B1645" s="2" t="str">
        <f>VLOOKUP(A1645,Sheet2!$A$1:$B$114,2)</f>
        <v>Rowan Co</v>
      </c>
      <c r="C1645" s="2">
        <v>5</v>
      </c>
      <c r="D1645" s="2" t="str">
        <f>VLOOKUP(C1645,Sheet1!$A$1:$B$18,2)</f>
        <v>Elementry Teachers</v>
      </c>
      <c r="E1645" s="15">
        <v>546</v>
      </c>
      <c r="F1645" s="17">
        <v>485</v>
      </c>
      <c r="G1645" s="25">
        <f t="shared" si="101"/>
        <v>61</v>
      </c>
      <c r="H1645" s="15">
        <v>55</v>
      </c>
      <c r="I1645" s="17">
        <v>147</v>
      </c>
      <c r="J1645" s="25">
        <f t="shared" si="103"/>
        <v>-92</v>
      </c>
      <c r="K1645" s="15">
        <v>74</v>
      </c>
      <c r="L1645" s="17">
        <v>58</v>
      </c>
      <c r="M1645" s="25">
        <f t="shared" si="102"/>
        <v>16</v>
      </c>
      <c r="N1645" s="15">
        <v>675</v>
      </c>
      <c r="O1645" s="17">
        <v>690</v>
      </c>
      <c r="P1645" s="44">
        <f t="shared" si="104"/>
        <v>-15</v>
      </c>
    </row>
    <row r="1646" spans="1:16" ht="14.1" customHeight="1">
      <c r="A1646" s="2">
        <v>800</v>
      </c>
      <c r="B1646" s="2" t="str">
        <f>VLOOKUP(A1646,Sheet2!$A$1:$B$114,2)</f>
        <v>Rowan Co</v>
      </c>
      <c r="C1646" s="2">
        <v>6</v>
      </c>
      <c r="D1646" s="2" t="str">
        <f>VLOOKUP(C1646,Sheet1!$A$1:$B$18,2)</f>
        <v>Secondary Teachers</v>
      </c>
      <c r="E1646" s="15">
        <v>176</v>
      </c>
      <c r="F1646" s="17">
        <v>158</v>
      </c>
      <c r="G1646" s="25">
        <f t="shared" si="101"/>
        <v>18</v>
      </c>
      <c r="H1646" s="15">
        <v>13</v>
      </c>
      <c r="I1646" s="17">
        <v>47</v>
      </c>
      <c r="J1646" s="25">
        <f t="shared" si="103"/>
        <v>-34</v>
      </c>
      <c r="K1646" s="15">
        <v>25</v>
      </c>
      <c r="L1646" s="17">
        <v>15</v>
      </c>
      <c r="M1646" s="25">
        <f t="shared" si="102"/>
        <v>10</v>
      </c>
      <c r="N1646" s="15">
        <v>214</v>
      </c>
      <c r="O1646" s="17">
        <v>220</v>
      </c>
      <c r="P1646" s="44">
        <f t="shared" si="104"/>
        <v>-6</v>
      </c>
    </row>
    <row r="1647" spans="1:16" ht="14.1" customHeight="1">
      <c r="A1647" s="2">
        <v>800</v>
      </c>
      <c r="B1647" s="2" t="str">
        <f>VLOOKUP(A1647,Sheet2!$A$1:$B$114,2)</f>
        <v>Rowan Co</v>
      </c>
      <c r="C1647" s="2">
        <v>7</v>
      </c>
      <c r="D1647" s="2" t="str">
        <f>VLOOKUP(C1647,Sheet1!$A$1:$B$18,2)</f>
        <v>Other Teachers</v>
      </c>
      <c r="E1647" s="15">
        <v>393</v>
      </c>
      <c r="F1647" s="17">
        <v>360</v>
      </c>
      <c r="G1647" s="25">
        <f t="shared" si="101"/>
        <v>33</v>
      </c>
      <c r="H1647" s="15">
        <v>44</v>
      </c>
      <c r="I1647" s="17">
        <v>81</v>
      </c>
      <c r="J1647" s="25">
        <f t="shared" si="103"/>
        <v>-37</v>
      </c>
      <c r="K1647" s="15">
        <v>35</v>
      </c>
      <c r="L1647" s="17">
        <v>17</v>
      </c>
      <c r="M1647" s="25">
        <f t="shared" si="102"/>
        <v>18</v>
      </c>
      <c r="N1647" s="15">
        <v>472</v>
      </c>
      <c r="O1647" s="17">
        <v>458</v>
      </c>
      <c r="P1647" s="44">
        <f t="shared" si="104"/>
        <v>14</v>
      </c>
    </row>
    <row r="1648" spans="1:16" ht="14.1" customHeight="1">
      <c r="A1648" s="2">
        <v>800</v>
      </c>
      <c r="B1648" s="2" t="str">
        <f>VLOOKUP(A1648,Sheet2!$A$1:$B$114,2)</f>
        <v>Rowan Co</v>
      </c>
      <c r="C1648" s="2">
        <v>8</v>
      </c>
      <c r="D1648" s="2" t="str">
        <f>VLOOKUP(C1648,Sheet1!$A$1:$B$18,2)</f>
        <v>Guidence Personnel</v>
      </c>
      <c r="E1648" s="15">
        <v>61</v>
      </c>
      <c r="F1648" s="17">
        <v>71</v>
      </c>
      <c r="G1648" s="25">
        <f t="shared" si="101"/>
        <v>-10</v>
      </c>
      <c r="H1648" s="15">
        <v>10</v>
      </c>
      <c r="I1648" s="17">
        <v>2</v>
      </c>
      <c r="J1648" s="25">
        <f t="shared" si="103"/>
        <v>8</v>
      </c>
      <c r="K1648" s="15">
        <v>1</v>
      </c>
      <c r="L1648" s="17">
        <v>0</v>
      </c>
      <c r="M1648" s="25">
        <f t="shared" si="102"/>
        <v>1</v>
      </c>
      <c r="N1648" s="15">
        <v>72</v>
      </c>
      <c r="O1648" s="17">
        <v>73</v>
      </c>
      <c r="P1648" s="44">
        <f t="shared" si="104"/>
        <v>-1</v>
      </c>
    </row>
    <row r="1649" spans="1:16" ht="14.1" customHeight="1">
      <c r="A1649" s="2">
        <v>800</v>
      </c>
      <c r="B1649" s="2" t="str">
        <f>VLOOKUP(A1649,Sheet2!$A$1:$B$114,2)</f>
        <v>Rowan Co</v>
      </c>
      <c r="C1649" s="2">
        <v>9</v>
      </c>
      <c r="D1649" s="2" t="str">
        <f>VLOOKUP(C1649,Sheet1!$A$1:$B$18,2)</f>
        <v>Psychology Personnel</v>
      </c>
      <c r="E1649" s="15">
        <v>13</v>
      </c>
      <c r="F1649" s="17">
        <v>11</v>
      </c>
      <c r="G1649" s="25">
        <f t="shared" si="101"/>
        <v>2</v>
      </c>
      <c r="H1649" s="15">
        <v>0</v>
      </c>
      <c r="I1649" s="17">
        <v>0</v>
      </c>
      <c r="J1649" s="25">
        <f t="shared" si="103"/>
        <v>0</v>
      </c>
      <c r="K1649" s="15">
        <v>0</v>
      </c>
      <c r="L1649" s="17">
        <v>0</v>
      </c>
      <c r="M1649" s="25">
        <f t="shared" si="102"/>
        <v>0</v>
      </c>
      <c r="N1649" s="15">
        <v>13</v>
      </c>
      <c r="O1649" s="17">
        <v>11</v>
      </c>
      <c r="P1649" s="44">
        <f t="shared" si="104"/>
        <v>2</v>
      </c>
    </row>
    <row r="1650" spans="1:16" ht="14.1" customHeight="1">
      <c r="A1650" s="2">
        <v>800</v>
      </c>
      <c r="B1650" s="2" t="str">
        <f>VLOOKUP(A1650,Sheet2!$A$1:$B$114,2)</f>
        <v>Rowan Co</v>
      </c>
      <c r="C1650" s="2">
        <v>10</v>
      </c>
      <c r="D1650" s="2" t="str">
        <f>VLOOKUP(C1650,Sheet1!$A$1:$B$18,2)</f>
        <v>Media Cordinators and Audio Visual</v>
      </c>
      <c r="E1650" s="15">
        <v>30</v>
      </c>
      <c r="F1650" s="17">
        <v>33</v>
      </c>
      <c r="G1650" s="25">
        <f t="shared" si="101"/>
        <v>-3</v>
      </c>
      <c r="H1650" s="15">
        <v>3</v>
      </c>
      <c r="I1650" s="17">
        <v>0</v>
      </c>
      <c r="J1650" s="25">
        <f t="shared" si="103"/>
        <v>3</v>
      </c>
      <c r="K1650" s="15">
        <v>0</v>
      </c>
      <c r="L1650" s="17">
        <v>0</v>
      </c>
      <c r="M1650" s="25">
        <f t="shared" si="102"/>
        <v>0</v>
      </c>
      <c r="N1650" s="15">
        <v>33</v>
      </c>
      <c r="O1650" s="17">
        <v>33</v>
      </c>
      <c r="P1650" s="44">
        <f t="shared" si="104"/>
        <v>0</v>
      </c>
    </row>
    <row r="1651" spans="1:16" ht="14.1" customHeight="1">
      <c r="A1651" s="2">
        <v>800</v>
      </c>
      <c r="B1651" s="2" t="str">
        <f>VLOOKUP(A1651,Sheet2!$A$1:$B$114,2)</f>
        <v>Rowan Co</v>
      </c>
      <c r="C1651" s="2">
        <v>11</v>
      </c>
      <c r="D1651" s="2" t="str">
        <f>VLOOKUP(C1651,Sheet1!$A$1:$B$18,2)</f>
        <v>Consultants and Supervisors of Instructions</v>
      </c>
      <c r="E1651" s="15">
        <v>19</v>
      </c>
      <c r="F1651" s="17">
        <v>27</v>
      </c>
      <c r="G1651" s="25">
        <f t="shared" si="101"/>
        <v>-8</v>
      </c>
      <c r="H1651" s="15">
        <v>17</v>
      </c>
      <c r="I1651" s="17">
        <v>12</v>
      </c>
      <c r="J1651" s="25">
        <f t="shared" si="103"/>
        <v>5</v>
      </c>
      <c r="K1651" s="15">
        <v>7</v>
      </c>
      <c r="L1651" s="17">
        <v>4</v>
      </c>
      <c r="M1651" s="25">
        <f t="shared" si="102"/>
        <v>3</v>
      </c>
      <c r="N1651" s="15">
        <v>43</v>
      </c>
      <c r="O1651" s="17">
        <v>43</v>
      </c>
      <c r="P1651" s="44">
        <f t="shared" si="104"/>
        <v>0</v>
      </c>
    </row>
    <row r="1652" spans="1:16" ht="14.1" customHeight="1">
      <c r="A1652" s="2">
        <v>800</v>
      </c>
      <c r="B1652" s="2" t="str">
        <f>VLOOKUP(A1652,Sheet2!$A$1:$B$114,2)</f>
        <v>Rowan Co</v>
      </c>
      <c r="C1652" s="2">
        <v>12</v>
      </c>
      <c r="D1652" s="2" t="str">
        <f>VLOOKUP(C1652,Sheet1!$A$1:$B$18,2)</f>
        <v>Other Professional Staff</v>
      </c>
      <c r="E1652" s="15">
        <v>44</v>
      </c>
      <c r="F1652" s="17">
        <v>45</v>
      </c>
      <c r="G1652" s="25">
        <f t="shared" si="101"/>
        <v>-1</v>
      </c>
      <c r="H1652" s="15">
        <v>4</v>
      </c>
      <c r="I1652" s="17">
        <v>5</v>
      </c>
      <c r="J1652" s="25">
        <f t="shared" si="103"/>
        <v>-1</v>
      </c>
      <c r="K1652" s="15">
        <v>25</v>
      </c>
      <c r="L1652" s="17">
        <v>27</v>
      </c>
      <c r="M1652" s="25">
        <f t="shared" si="102"/>
        <v>-2</v>
      </c>
      <c r="N1652" s="15">
        <v>73</v>
      </c>
      <c r="O1652" s="17">
        <v>77</v>
      </c>
      <c r="P1652" s="44">
        <f t="shared" si="104"/>
        <v>-4</v>
      </c>
    </row>
    <row r="1653" spans="1:16" ht="14.1" customHeight="1">
      <c r="A1653" s="2">
        <v>800</v>
      </c>
      <c r="B1653" s="2" t="str">
        <f>VLOOKUP(A1653,Sheet2!$A$1:$B$114,2)</f>
        <v>Rowan Co</v>
      </c>
      <c r="C1653" s="2">
        <v>13</v>
      </c>
      <c r="D1653" s="2" t="str">
        <f>VLOOKUP(C1653,Sheet1!$A$1:$B$18,2)</f>
        <v>Teacher Assistants</v>
      </c>
      <c r="E1653" s="15">
        <v>278</v>
      </c>
      <c r="F1653" s="17">
        <v>296</v>
      </c>
      <c r="G1653" s="25">
        <f t="shared" si="101"/>
        <v>-18</v>
      </c>
      <c r="H1653" s="15">
        <v>133</v>
      </c>
      <c r="I1653" s="17">
        <v>122</v>
      </c>
      <c r="J1653" s="25">
        <f t="shared" si="103"/>
        <v>11</v>
      </c>
      <c r="K1653" s="15">
        <v>5</v>
      </c>
      <c r="L1653" s="17">
        <v>6</v>
      </c>
      <c r="M1653" s="25">
        <f t="shared" si="102"/>
        <v>-1</v>
      </c>
      <c r="N1653" s="15">
        <v>416</v>
      </c>
      <c r="O1653" s="17">
        <v>424</v>
      </c>
      <c r="P1653" s="44">
        <f t="shared" si="104"/>
        <v>-8</v>
      </c>
    </row>
    <row r="1654" spans="1:16" ht="14.1" customHeight="1">
      <c r="A1654" s="2">
        <v>800</v>
      </c>
      <c r="B1654" s="2" t="str">
        <f>VLOOKUP(A1654,Sheet2!$A$1:$B$114,2)</f>
        <v>Rowan Co</v>
      </c>
      <c r="C1654" s="2">
        <v>14</v>
      </c>
      <c r="D1654" s="2" t="str">
        <f>VLOOKUP(C1654,Sheet1!$A$1:$B$18,2)</f>
        <v>Technicians</v>
      </c>
      <c r="E1654" s="15">
        <v>1</v>
      </c>
      <c r="F1654" s="17">
        <v>1</v>
      </c>
      <c r="G1654" s="25">
        <f t="shared" si="101"/>
        <v>0</v>
      </c>
      <c r="H1654" s="15">
        <v>0</v>
      </c>
      <c r="I1654" s="17">
        <v>0</v>
      </c>
      <c r="J1654" s="25">
        <f t="shared" si="103"/>
        <v>0</v>
      </c>
      <c r="K1654" s="15">
        <v>8</v>
      </c>
      <c r="L1654" s="17">
        <v>8</v>
      </c>
      <c r="M1654" s="25">
        <f t="shared" si="102"/>
        <v>0</v>
      </c>
      <c r="N1654" s="15">
        <v>9</v>
      </c>
      <c r="O1654" s="17">
        <v>9</v>
      </c>
      <c r="P1654" s="44">
        <f t="shared" si="104"/>
        <v>0</v>
      </c>
    </row>
    <row r="1655" spans="1:16" ht="14.1" customHeight="1">
      <c r="A1655" s="2">
        <v>800</v>
      </c>
      <c r="B1655" s="2" t="str">
        <f>VLOOKUP(A1655,Sheet2!$A$1:$B$114,2)</f>
        <v>Rowan Co</v>
      </c>
      <c r="C1655" s="2">
        <v>15</v>
      </c>
      <c r="D1655" s="2" t="str">
        <f>VLOOKUP(C1655,Sheet1!$A$1:$B$18,2)</f>
        <v>Clerks/Secretaries</v>
      </c>
      <c r="E1655" s="15">
        <v>81</v>
      </c>
      <c r="F1655" s="17">
        <v>57</v>
      </c>
      <c r="G1655" s="25">
        <f t="shared" si="101"/>
        <v>24</v>
      </c>
      <c r="H1655" s="15">
        <v>31</v>
      </c>
      <c r="I1655" s="17">
        <v>2</v>
      </c>
      <c r="J1655" s="25">
        <f t="shared" si="103"/>
        <v>29</v>
      </c>
      <c r="K1655" s="15">
        <v>53</v>
      </c>
      <c r="L1655" s="17">
        <v>107</v>
      </c>
      <c r="M1655" s="25">
        <f t="shared" si="102"/>
        <v>-54</v>
      </c>
      <c r="N1655" s="15">
        <v>165</v>
      </c>
      <c r="O1655" s="17">
        <v>166</v>
      </c>
      <c r="P1655" s="44">
        <f t="shared" si="104"/>
        <v>-1</v>
      </c>
    </row>
    <row r="1656" spans="1:16" ht="14.1" customHeight="1">
      <c r="A1656" s="2">
        <v>800</v>
      </c>
      <c r="B1656" s="2" t="str">
        <f>VLOOKUP(A1656,Sheet2!$A$1:$B$114,2)</f>
        <v>Rowan Co</v>
      </c>
      <c r="C1656" s="2">
        <v>16</v>
      </c>
      <c r="D1656" s="2" t="str">
        <f>VLOOKUP(C1656,Sheet1!$A$1:$B$18,2)</f>
        <v>Service Workers</v>
      </c>
      <c r="E1656" s="15">
        <v>151</v>
      </c>
      <c r="F1656" s="17">
        <v>148</v>
      </c>
      <c r="G1656" s="25">
        <f t="shared" si="101"/>
        <v>3</v>
      </c>
      <c r="H1656" s="15">
        <v>0</v>
      </c>
      <c r="I1656" s="17">
        <v>0</v>
      </c>
      <c r="J1656" s="25">
        <f t="shared" si="103"/>
        <v>0</v>
      </c>
      <c r="K1656" s="15">
        <v>157</v>
      </c>
      <c r="L1656" s="17">
        <v>149</v>
      </c>
      <c r="M1656" s="25">
        <f t="shared" si="102"/>
        <v>8</v>
      </c>
      <c r="N1656" s="15">
        <v>308</v>
      </c>
      <c r="O1656" s="17">
        <v>297</v>
      </c>
      <c r="P1656" s="44">
        <f t="shared" si="104"/>
        <v>11</v>
      </c>
    </row>
    <row r="1657" spans="1:16" ht="14.1" customHeight="1">
      <c r="A1657" s="2">
        <v>800</v>
      </c>
      <c r="B1657" s="2" t="str">
        <f>VLOOKUP(A1657,Sheet2!$A$1:$B$114,2)</f>
        <v>Rowan Co</v>
      </c>
      <c r="C1657" s="2">
        <v>17</v>
      </c>
      <c r="D1657" s="2" t="str">
        <f>VLOOKUP(C1657,Sheet1!$A$1:$B$18,2)</f>
        <v>Skilled Crafts</v>
      </c>
      <c r="E1657" s="15">
        <v>14</v>
      </c>
      <c r="F1657" s="17">
        <v>13</v>
      </c>
      <c r="G1657" s="25">
        <f t="shared" si="101"/>
        <v>1</v>
      </c>
      <c r="H1657" s="15">
        <v>0</v>
      </c>
      <c r="I1657" s="17">
        <v>0</v>
      </c>
      <c r="J1657" s="25">
        <f t="shared" si="103"/>
        <v>0</v>
      </c>
      <c r="K1657" s="15">
        <v>35</v>
      </c>
      <c r="L1657" s="17">
        <v>38</v>
      </c>
      <c r="M1657" s="25">
        <f t="shared" si="102"/>
        <v>-3</v>
      </c>
      <c r="N1657" s="15">
        <v>49</v>
      </c>
      <c r="O1657" s="17">
        <v>51</v>
      </c>
      <c r="P1657" s="44">
        <f t="shared" si="104"/>
        <v>-2</v>
      </c>
    </row>
    <row r="1658" spans="1:16" ht="14.1" customHeight="1">
      <c r="A1658" s="2">
        <v>800</v>
      </c>
      <c r="B1658" s="2" t="str">
        <f>VLOOKUP(A1658,Sheet2!$A$1:$B$114,2)</f>
        <v>Rowan Co</v>
      </c>
      <c r="C1658" s="2">
        <v>18</v>
      </c>
      <c r="D1658" s="2" t="str">
        <f>VLOOKUP(C1658,Sheet1!$A$1:$B$18,2)</f>
        <v>Laborers Unskilled</v>
      </c>
      <c r="E1658" s="15">
        <v>0</v>
      </c>
      <c r="F1658" s="17">
        <v>0</v>
      </c>
      <c r="G1658" s="25">
        <f t="shared" si="101"/>
        <v>0</v>
      </c>
      <c r="H1658" s="15">
        <v>0</v>
      </c>
      <c r="I1658" s="17">
        <v>0</v>
      </c>
      <c r="J1658" s="25">
        <f t="shared" si="103"/>
        <v>0</v>
      </c>
      <c r="K1658" s="15">
        <v>0</v>
      </c>
      <c r="L1658" s="17">
        <v>0</v>
      </c>
      <c r="M1658" s="25">
        <f t="shared" si="102"/>
        <v>0</v>
      </c>
      <c r="N1658" s="15">
        <v>0</v>
      </c>
      <c r="O1658" s="17">
        <v>0</v>
      </c>
      <c r="P1658" s="44">
        <f t="shared" si="104"/>
        <v>0</v>
      </c>
    </row>
    <row r="1659" spans="1:16" ht="14.1" customHeight="1">
      <c r="A1659" s="2">
        <v>810</v>
      </c>
      <c r="B1659" s="2" t="str">
        <f>VLOOKUP(A1659,Sheet2!$A$1:$B$114,2)</f>
        <v>Rutherford Co</v>
      </c>
      <c r="C1659" s="2">
        <v>1</v>
      </c>
      <c r="D1659" s="2" t="str">
        <f>VLOOKUP(C1659,Sheet1!$A$1:$B$18,2)</f>
        <v>Officials, Administrators, Managers</v>
      </c>
      <c r="E1659" s="15">
        <v>8</v>
      </c>
      <c r="F1659" s="17">
        <v>10</v>
      </c>
      <c r="G1659" s="25">
        <f t="shared" si="101"/>
        <v>-2</v>
      </c>
      <c r="H1659" s="15">
        <v>1</v>
      </c>
      <c r="I1659" s="17">
        <v>1</v>
      </c>
      <c r="J1659" s="25">
        <f t="shared" si="103"/>
        <v>0</v>
      </c>
      <c r="K1659" s="15">
        <v>9</v>
      </c>
      <c r="L1659" s="17">
        <v>7</v>
      </c>
      <c r="M1659" s="25">
        <f t="shared" si="102"/>
        <v>2</v>
      </c>
      <c r="N1659" s="15">
        <v>18</v>
      </c>
      <c r="O1659" s="17">
        <v>18</v>
      </c>
      <c r="P1659" s="44">
        <f t="shared" si="104"/>
        <v>0</v>
      </c>
    </row>
    <row r="1660" spans="1:16" ht="14.1" customHeight="1">
      <c r="A1660" s="2">
        <v>810</v>
      </c>
      <c r="B1660" s="2" t="str">
        <f>VLOOKUP(A1660,Sheet2!$A$1:$B$114,2)</f>
        <v>Rutherford Co</v>
      </c>
      <c r="C1660" s="2">
        <v>2</v>
      </c>
      <c r="D1660" s="2" t="str">
        <f>VLOOKUP(C1660,Sheet1!$A$1:$B$18,2)</f>
        <v>Principals</v>
      </c>
      <c r="E1660" s="15">
        <v>18</v>
      </c>
      <c r="F1660" s="17">
        <v>18</v>
      </c>
      <c r="G1660" s="25">
        <f t="shared" si="101"/>
        <v>0</v>
      </c>
      <c r="H1660" s="15">
        <v>0</v>
      </c>
      <c r="I1660" s="17">
        <v>0</v>
      </c>
      <c r="J1660" s="25">
        <f t="shared" si="103"/>
        <v>0</v>
      </c>
      <c r="K1660" s="15">
        <v>0</v>
      </c>
      <c r="L1660" s="17">
        <v>0</v>
      </c>
      <c r="M1660" s="25">
        <f t="shared" si="102"/>
        <v>0</v>
      </c>
      <c r="N1660" s="15">
        <v>18</v>
      </c>
      <c r="O1660" s="17">
        <v>18</v>
      </c>
      <c r="P1660" s="44">
        <f t="shared" si="104"/>
        <v>0</v>
      </c>
    </row>
    <row r="1661" spans="1:16" ht="14.1" customHeight="1">
      <c r="A1661" s="2">
        <v>810</v>
      </c>
      <c r="B1661" s="2" t="str">
        <f>VLOOKUP(A1661,Sheet2!$A$1:$B$114,2)</f>
        <v>Rutherford Co</v>
      </c>
      <c r="C1661" s="2">
        <v>3</v>
      </c>
      <c r="D1661" s="2" t="str">
        <f>VLOOKUP(C1661,Sheet1!$A$1:$B$18,2)</f>
        <v>Assistant Principals, Teaching</v>
      </c>
      <c r="E1661" s="15">
        <v>0</v>
      </c>
      <c r="F1661" s="17">
        <v>0</v>
      </c>
      <c r="G1661" s="25">
        <f t="shared" si="101"/>
        <v>0</v>
      </c>
      <c r="H1661" s="15">
        <v>0</v>
      </c>
      <c r="I1661" s="17">
        <v>0</v>
      </c>
      <c r="J1661" s="25">
        <f t="shared" si="103"/>
        <v>0</v>
      </c>
      <c r="K1661" s="15">
        <v>0</v>
      </c>
      <c r="L1661" s="17">
        <v>0</v>
      </c>
      <c r="M1661" s="25">
        <f t="shared" si="102"/>
        <v>0</v>
      </c>
      <c r="N1661" s="15">
        <v>0</v>
      </c>
      <c r="O1661" s="17">
        <v>0</v>
      </c>
      <c r="P1661" s="44">
        <f t="shared" si="104"/>
        <v>0</v>
      </c>
    </row>
    <row r="1662" spans="1:16" ht="14.1" customHeight="1">
      <c r="A1662" s="2">
        <v>810</v>
      </c>
      <c r="B1662" s="2" t="str">
        <f>VLOOKUP(A1662,Sheet2!$A$1:$B$114,2)</f>
        <v>Rutherford Co</v>
      </c>
      <c r="C1662" s="2">
        <v>4</v>
      </c>
      <c r="D1662" s="2" t="str">
        <f>VLOOKUP(C1662,Sheet1!$A$1:$B$18,2)</f>
        <v>Assistant Principals, Non-Teaching</v>
      </c>
      <c r="E1662" s="15">
        <v>11</v>
      </c>
      <c r="F1662" s="17">
        <v>9</v>
      </c>
      <c r="G1662" s="25">
        <f t="shared" si="101"/>
        <v>2</v>
      </c>
      <c r="H1662" s="15">
        <v>0</v>
      </c>
      <c r="I1662" s="17">
        <v>1</v>
      </c>
      <c r="J1662" s="25">
        <f t="shared" si="103"/>
        <v>-1</v>
      </c>
      <c r="K1662" s="15">
        <v>8</v>
      </c>
      <c r="L1662" s="17">
        <v>10</v>
      </c>
      <c r="M1662" s="25">
        <f t="shared" si="102"/>
        <v>-2</v>
      </c>
      <c r="N1662" s="15">
        <v>19</v>
      </c>
      <c r="O1662" s="17">
        <v>20</v>
      </c>
      <c r="P1662" s="44">
        <f t="shared" si="104"/>
        <v>-1</v>
      </c>
    </row>
    <row r="1663" spans="1:16" ht="14.1" customHeight="1">
      <c r="A1663" s="2">
        <v>810</v>
      </c>
      <c r="B1663" s="2" t="str">
        <f>VLOOKUP(A1663,Sheet2!$A$1:$B$114,2)</f>
        <v>Rutherford Co</v>
      </c>
      <c r="C1663" s="2">
        <v>5</v>
      </c>
      <c r="D1663" s="2" t="str">
        <f>VLOOKUP(C1663,Sheet1!$A$1:$B$18,2)</f>
        <v>Elementry Teachers</v>
      </c>
      <c r="E1663" s="15">
        <v>257</v>
      </c>
      <c r="F1663" s="17">
        <v>267</v>
      </c>
      <c r="G1663" s="25">
        <f t="shared" ref="G1663:G1726" si="105">E1663-F1663</f>
        <v>-10</v>
      </c>
      <c r="H1663" s="15">
        <v>30</v>
      </c>
      <c r="I1663" s="17">
        <v>33</v>
      </c>
      <c r="J1663" s="25">
        <f t="shared" si="103"/>
        <v>-3</v>
      </c>
      <c r="K1663" s="15">
        <v>3</v>
      </c>
      <c r="L1663" s="17">
        <v>14</v>
      </c>
      <c r="M1663" s="25">
        <f t="shared" si="102"/>
        <v>-11</v>
      </c>
      <c r="N1663" s="15">
        <v>290</v>
      </c>
      <c r="O1663" s="17">
        <v>314</v>
      </c>
      <c r="P1663" s="44">
        <f t="shared" si="104"/>
        <v>-24</v>
      </c>
    </row>
    <row r="1664" spans="1:16" ht="14.1" customHeight="1">
      <c r="A1664" s="2">
        <v>810</v>
      </c>
      <c r="B1664" s="2" t="str">
        <f>VLOOKUP(A1664,Sheet2!$A$1:$B$114,2)</f>
        <v>Rutherford Co</v>
      </c>
      <c r="C1664" s="2">
        <v>6</v>
      </c>
      <c r="D1664" s="2" t="str">
        <f>VLOOKUP(C1664,Sheet1!$A$1:$B$18,2)</f>
        <v>Secondary Teachers</v>
      </c>
      <c r="E1664" s="15">
        <v>128</v>
      </c>
      <c r="F1664" s="17">
        <v>125</v>
      </c>
      <c r="G1664" s="25">
        <f t="shared" si="105"/>
        <v>3</v>
      </c>
      <c r="H1664" s="15">
        <v>4</v>
      </c>
      <c r="I1664" s="17">
        <v>6</v>
      </c>
      <c r="J1664" s="25">
        <f t="shared" si="103"/>
        <v>-2</v>
      </c>
      <c r="K1664" s="15">
        <v>0</v>
      </c>
      <c r="L1664" s="17">
        <v>4</v>
      </c>
      <c r="M1664" s="25">
        <f t="shared" si="102"/>
        <v>-4</v>
      </c>
      <c r="N1664" s="15">
        <v>132</v>
      </c>
      <c r="O1664" s="17">
        <v>135</v>
      </c>
      <c r="P1664" s="44">
        <f t="shared" si="104"/>
        <v>-3</v>
      </c>
    </row>
    <row r="1665" spans="1:16" ht="14.1" customHeight="1">
      <c r="A1665" s="2">
        <v>810</v>
      </c>
      <c r="B1665" s="2" t="str">
        <f>VLOOKUP(A1665,Sheet2!$A$1:$B$114,2)</f>
        <v>Rutherford Co</v>
      </c>
      <c r="C1665" s="2">
        <v>7</v>
      </c>
      <c r="D1665" s="2" t="str">
        <f>VLOOKUP(C1665,Sheet1!$A$1:$B$18,2)</f>
        <v>Other Teachers</v>
      </c>
      <c r="E1665" s="15">
        <v>122</v>
      </c>
      <c r="F1665" s="17">
        <v>123</v>
      </c>
      <c r="G1665" s="25">
        <f t="shared" si="105"/>
        <v>-1</v>
      </c>
      <c r="H1665" s="15">
        <v>16</v>
      </c>
      <c r="I1665" s="17">
        <v>24</v>
      </c>
      <c r="J1665" s="25">
        <f t="shared" si="103"/>
        <v>-8</v>
      </c>
      <c r="K1665" s="15">
        <v>19</v>
      </c>
      <c r="L1665" s="17">
        <v>9</v>
      </c>
      <c r="M1665" s="25">
        <f t="shared" si="102"/>
        <v>10</v>
      </c>
      <c r="N1665" s="15">
        <v>157</v>
      </c>
      <c r="O1665" s="17">
        <v>156</v>
      </c>
      <c r="P1665" s="44">
        <f t="shared" si="104"/>
        <v>1</v>
      </c>
    </row>
    <row r="1666" spans="1:16" ht="17.100000000000001" customHeight="1">
      <c r="A1666" s="2">
        <v>810</v>
      </c>
      <c r="B1666" s="2" t="str">
        <f>VLOOKUP(A1666,Sheet2!$A$1:$B$114,2)</f>
        <v>Rutherford Co</v>
      </c>
      <c r="C1666" s="2">
        <v>8</v>
      </c>
      <c r="D1666" s="2" t="str">
        <f>VLOOKUP(C1666,Sheet1!$A$1:$B$18,2)</f>
        <v>Guidence Personnel</v>
      </c>
      <c r="E1666" s="15">
        <v>25</v>
      </c>
      <c r="F1666" s="17">
        <v>24</v>
      </c>
      <c r="G1666" s="25">
        <f t="shared" si="105"/>
        <v>1</v>
      </c>
      <c r="H1666" s="15">
        <v>1</v>
      </c>
      <c r="I1666" s="17">
        <v>1</v>
      </c>
      <c r="J1666" s="25">
        <f t="shared" si="103"/>
        <v>0</v>
      </c>
      <c r="K1666" s="15">
        <v>0</v>
      </c>
      <c r="L1666" s="17">
        <v>0</v>
      </c>
      <c r="M1666" s="25">
        <f t="shared" si="102"/>
        <v>0</v>
      </c>
      <c r="N1666" s="15">
        <v>26</v>
      </c>
      <c r="O1666" s="17">
        <v>25</v>
      </c>
      <c r="P1666" s="44">
        <f t="shared" si="104"/>
        <v>1</v>
      </c>
    </row>
    <row r="1667" spans="1:16" ht="17.100000000000001" customHeight="1">
      <c r="A1667" s="2">
        <v>810</v>
      </c>
      <c r="B1667" s="2" t="str">
        <f>VLOOKUP(A1667,Sheet2!$A$1:$B$114,2)</f>
        <v>Rutherford Co</v>
      </c>
      <c r="C1667" s="2">
        <v>9</v>
      </c>
      <c r="D1667" s="2" t="str">
        <f>VLOOKUP(C1667,Sheet1!$A$1:$B$18,2)</f>
        <v>Psychology Personnel</v>
      </c>
      <c r="E1667" s="15">
        <v>3</v>
      </c>
      <c r="F1667" s="17">
        <v>3</v>
      </c>
      <c r="G1667" s="25">
        <f t="shared" si="105"/>
        <v>0</v>
      </c>
      <c r="H1667" s="15">
        <v>2</v>
      </c>
      <c r="I1667" s="17">
        <v>3</v>
      </c>
      <c r="J1667" s="25">
        <f t="shared" si="103"/>
        <v>-1</v>
      </c>
      <c r="K1667" s="15">
        <v>0</v>
      </c>
      <c r="L1667" s="17">
        <v>0</v>
      </c>
      <c r="M1667" s="25">
        <f t="shared" ref="M1667:M1730" si="106">K1667-L1667</f>
        <v>0</v>
      </c>
      <c r="N1667" s="15">
        <v>5</v>
      </c>
      <c r="O1667" s="17">
        <v>6</v>
      </c>
      <c r="P1667" s="44">
        <f t="shared" si="104"/>
        <v>-1</v>
      </c>
    </row>
    <row r="1668" spans="1:16" ht="14.1" customHeight="1">
      <c r="A1668" s="2">
        <v>810</v>
      </c>
      <c r="B1668" s="2" t="str">
        <f>VLOOKUP(A1668,Sheet2!$A$1:$B$114,2)</f>
        <v>Rutherford Co</v>
      </c>
      <c r="C1668" s="2">
        <v>10</v>
      </c>
      <c r="D1668" s="2" t="str">
        <f>VLOOKUP(C1668,Sheet1!$A$1:$B$18,2)</f>
        <v>Media Cordinators and Audio Visual</v>
      </c>
      <c r="E1668" s="15">
        <v>16</v>
      </c>
      <c r="F1668" s="17">
        <v>16</v>
      </c>
      <c r="G1668" s="25">
        <f t="shared" si="105"/>
        <v>0</v>
      </c>
      <c r="H1668" s="15">
        <v>0</v>
      </c>
      <c r="I1668" s="17">
        <v>0</v>
      </c>
      <c r="J1668" s="25">
        <f t="shared" ref="J1668:J1731" si="107">H1668-I1668</f>
        <v>0</v>
      </c>
      <c r="K1668" s="15">
        <v>0</v>
      </c>
      <c r="L1668" s="17">
        <v>0</v>
      </c>
      <c r="M1668" s="25">
        <f t="shared" si="106"/>
        <v>0</v>
      </c>
      <c r="N1668" s="15">
        <v>16</v>
      </c>
      <c r="O1668" s="17">
        <v>16</v>
      </c>
      <c r="P1668" s="44">
        <f t="shared" ref="P1668:P1731" si="108">N1668-O1668</f>
        <v>0</v>
      </c>
    </row>
    <row r="1669" spans="1:16" ht="14.1" customHeight="1">
      <c r="A1669" s="2">
        <v>810</v>
      </c>
      <c r="B1669" s="2" t="str">
        <f>VLOOKUP(A1669,Sheet2!$A$1:$B$114,2)</f>
        <v>Rutherford Co</v>
      </c>
      <c r="C1669" s="2">
        <v>11</v>
      </c>
      <c r="D1669" s="2" t="str">
        <f>VLOOKUP(C1669,Sheet1!$A$1:$B$18,2)</f>
        <v>Consultants and Supervisors of Instructions</v>
      </c>
      <c r="E1669" s="15">
        <v>9</v>
      </c>
      <c r="F1669" s="17">
        <v>6</v>
      </c>
      <c r="G1669" s="25">
        <f t="shared" si="105"/>
        <v>3</v>
      </c>
      <c r="H1669" s="15">
        <v>11</v>
      </c>
      <c r="I1669" s="17">
        <v>4</v>
      </c>
      <c r="J1669" s="25">
        <f t="shared" si="107"/>
        <v>7</v>
      </c>
      <c r="K1669" s="15">
        <v>3</v>
      </c>
      <c r="L1669" s="17">
        <v>2</v>
      </c>
      <c r="M1669" s="25">
        <f t="shared" si="106"/>
        <v>1</v>
      </c>
      <c r="N1669" s="15">
        <v>23</v>
      </c>
      <c r="O1669" s="17">
        <v>12</v>
      </c>
      <c r="P1669" s="44">
        <f t="shared" si="108"/>
        <v>11</v>
      </c>
    </row>
    <row r="1670" spans="1:16" ht="14.1" customHeight="1">
      <c r="A1670" s="2">
        <v>810</v>
      </c>
      <c r="B1670" s="2" t="str">
        <f>VLOOKUP(A1670,Sheet2!$A$1:$B$114,2)</f>
        <v>Rutherford Co</v>
      </c>
      <c r="C1670" s="2">
        <v>12</v>
      </c>
      <c r="D1670" s="2" t="str">
        <f>VLOOKUP(C1670,Sheet1!$A$1:$B$18,2)</f>
        <v>Other Professional Staff</v>
      </c>
      <c r="E1670" s="15">
        <v>11</v>
      </c>
      <c r="F1670" s="17">
        <v>11</v>
      </c>
      <c r="G1670" s="25">
        <f t="shared" si="105"/>
        <v>0</v>
      </c>
      <c r="H1670" s="15">
        <v>3</v>
      </c>
      <c r="I1670" s="17">
        <v>8</v>
      </c>
      <c r="J1670" s="25">
        <f t="shared" si="107"/>
        <v>-5</v>
      </c>
      <c r="K1670" s="15">
        <v>9</v>
      </c>
      <c r="L1670" s="17">
        <v>10</v>
      </c>
      <c r="M1670" s="25">
        <f t="shared" si="106"/>
        <v>-1</v>
      </c>
      <c r="N1670" s="15">
        <v>23</v>
      </c>
      <c r="O1670" s="17">
        <v>29</v>
      </c>
      <c r="P1670" s="44">
        <f t="shared" si="108"/>
        <v>-6</v>
      </c>
    </row>
    <row r="1671" spans="1:16" ht="14.1" customHeight="1">
      <c r="A1671" s="2">
        <v>810</v>
      </c>
      <c r="B1671" s="2" t="str">
        <f>VLOOKUP(A1671,Sheet2!$A$1:$B$114,2)</f>
        <v>Rutherford Co</v>
      </c>
      <c r="C1671" s="2">
        <v>13</v>
      </c>
      <c r="D1671" s="2" t="str">
        <f>VLOOKUP(C1671,Sheet1!$A$1:$B$18,2)</f>
        <v>Teacher Assistants</v>
      </c>
      <c r="E1671" s="15">
        <v>150</v>
      </c>
      <c r="F1671" s="17">
        <v>116</v>
      </c>
      <c r="G1671" s="25">
        <f t="shared" si="105"/>
        <v>34</v>
      </c>
      <c r="H1671" s="15">
        <v>33</v>
      </c>
      <c r="I1671" s="17">
        <v>90</v>
      </c>
      <c r="J1671" s="25">
        <f t="shared" si="107"/>
        <v>-57</v>
      </c>
      <c r="K1671" s="15">
        <v>40</v>
      </c>
      <c r="L1671" s="17">
        <v>50</v>
      </c>
      <c r="M1671" s="25">
        <f t="shared" si="106"/>
        <v>-10</v>
      </c>
      <c r="N1671" s="15">
        <v>223</v>
      </c>
      <c r="O1671" s="17">
        <v>256</v>
      </c>
      <c r="P1671" s="44">
        <f t="shared" si="108"/>
        <v>-33</v>
      </c>
    </row>
    <row r="1672" spans="1:16" ht="14.1" customHeight="1">
      <c r="A1672" s="2">
        <v>810</v>
      </c>
      <c r="B1672" s="2" t="str">
        <f>VLOOKUP(A1672,Sheet2!$A$1:$B$114,2)</f>
        <v>Rutherford Co</v>
      </c>
      <c r="C1672" s="2">
        <v>14</v>
      </c>
      <c r="D1672" s="2" t="str">
        <f>VLOOKUP(C1672,Sheet1!$A$1:$B$18,2)</f>
        <v>Technicians</v>
      </c>
      <c r="E1672" s="15">
        <v>10</v>
      </c>
      <c r="F1672" s="17">
        <v>7</v>
      </c>
      <c r="G1672" s="25">
        <f t="shared" si="105"/>
        <v>3</v>
      </c>
      <c r="H1672" s="15">
        <v>1</v>
      </c>
      <c r="I1672" s="17">
        <v>0</v>
      </c>
      <c r="J1672" s="25">
        <f t="shared" si="107"/>
        <v>1</v>
      </c>
      <c r="K1672" s="15">
        <v>1</v>
      </c>
      <c r="L1672" s="17">
        <v>1</v>
      </c>
      <c r="M1672" s="25">
        <f t="shared" si="106"/>
        <v>0</v>
      </c>
      <c r="N1672" s="15">
        <v>12</v>
      </c>
      <c r="O1672" s="17">
        <v>8</v>
      </c>
      <c r="P1672" s="44">
        <f t="shared" si="108"/>
        <v>4</v>
      </c>
    </row>
    <row r="1673" spans="1:16" ht="14.1" customHeight="1">
      <c r="A1673" s="2">
        <v>810</v>
      </c>
      <c r="B1673" s="2" t="str">
        <f>VLOOKUP(A1673,Sheet2!$A$1:$B$114,2)</f>
        <v>Rutherford Co</v>
      </c>
      <c r="C1673" s="2">
        <v>15</v>
      </c>
      <c r="D1673" s="2" t="str">
        <f>VLOOKUP(C1673,Sheet1!$A$1:$B$18,2)</f>
        <v>Clerks/Secretaries</v>
      </c>
      <c r="E1673" s="15">
        <v>12</v>
      </c>
      <c r="F1673" s="17">
        <v>13</v>
      </c>
      <c r="G1673" s="25">
        <f t="shared" si="105"/>
        <v>-1</v>
      </c>
      <c r="H1673" s="15">
        <v>28</v>
      </c>
      <c r="I1673" s="17">
        <v>22</v>
      </c>
      <c r="J1673" s="25">
        <f t="shared" si="107"/>
        <v>6</v>
      </c>
      <c r="K1673" s="15">
        <v>29</v>
      </c>
      <c r="L1673" s="17">
        <v>39</v>
      </c>
      <c r="M1673" s="25">
        <f t="shared" si="106"/>
        <v>-10</v>
      </c>
      <c r="N1673" s="15">
        <v>69</v>
      </c>
      <c r="O1673" s="17">
        <v>74</v>
      </c>
      <c r="P1673" s="44">
        <f t="shared" si="108"/>
        <v>-5</v>
      </c>
    </row>
    <row r="1674" spans="1:16" ht="14.1" customHeight="1">
      <c r="A1674" s="2">
        <v>810</v>
      </c>
      <c r="B1674" s="2" t="str">
        <f>VLOOKUP(A1674,Sheet2!$A$1:$B$114,2)</f>
        <v>Rutherford Co</v>
      </c>
      <c r="C1674" s="2">
        <v>16</v>
      </c>
      <c r="D1674" s="2" t="str">
        <f>VLOOKUP(C1674,Sheet1!$A$1:$B$18,2)</f>
        <v>Service Workers</v>
      </c>
      <c r="E1674" s="15">
        <v>101</v>
      </c>
      <c r="F1674" s="17">
        <v>92</v>
      </c>
      <c r="G1674" s="25">
        <f t="shared" si="105"/>
        <v>9</v>
      </c>
      <c r="H1674" s="15">
        <v>0</v>
      </c>
      <c r="I1674" s="17">
        <v>0</v>
      </c>
      <c r="J1674" s="25">
        <f t="shared" si="107"/>
        <v>0</v>
      </c>
      <c r="K1674" s="15">
        <v>88</v>
      </c>
      <c r="L1674" s="17">
        <v>87</v>
      </c>
      <c r="M1674" s="25">
        <f t="shared" si="106"/>
        <v>1</v>
      </c>
      <c r="N1674" s="15">
        <v>189</v>
      </c>
      <c r="O1674" s="17">
        <v>179</v>
      </c>
      <c r="P1674" s="44">
        <f t="shared" si="108"/>
        <v>10</v>
      </c>
    </row>
    <row r="1675" spans="1:16" ht="14.1" customHeight="1">
      <c r="A1675" s="2">
        <v>810</v>
      </c>
      <c r="B1675" s="2" t="str">
        <f>VLOOKUP(A1675,Sheet2!$A$1:$B$114,2)</f>
        <v>Rutherford Co</v>
      </c>
      <c r="C1675" s="2">
        <v>17</v>
      </c>
      <c r="D1675" s="2" t="str">
        <f>VLOOKUP(C1675,Sheet1!$A$1:$B$18,2)</f>
        <v>Skilled Crafts</v>
      </c>
      <c r="E1675" s="15">
        <v>8</v>
      </c>
      <c r="F1675" s="17">
        <v>18</v>
      </c>
      <c r="G1675" s="25">
        <f t="shared" si="105"/>
        <v>-10</v>
      </c>
      <c r="H1675" s="15">
        <v>0</v>
      </c>
      <c r="I1675" s="17">
        <v>0</v>
      </c>
      <c r="J1675" s="25">
        <f t="shared" si="107"/>
        <v>0</v>
      </c>
      <c r="K1675" s="15">
        <v>18</v>
      </c>
      <c r="L1675" s="17">
        <v>25</v>
      </c>
      <c r="M1675" s="25">
        <f t="shared" si="106"/>
        <v>-7</v>
      </c>
      <c r="N1675" s="15">
        <v>26</v>
      </c>
      <c r="O1675" s="17">
        <v>43</v>
      </c>
      <c r="P1675" s="44">
        <f t="shared" si="108"/>
        <v>-17</v>
      </c>
    </row>
    <row r="1676" spans="1:16" ht="14.1" customHeight="1">
      <c r="A1676" s="2">
        <v>810</v>
      </c>
      <c r="B1676" s="2" t="str">
        <f>VLOOKUP(A1676,Sheet2!$A$1:$B$114,2)</f>
        <v>Rutherford Co</v>
      </c>
      <c r="C1676" s="2">
        <v>18</v>
      </c>
      <c r="D1676" s="2" t="str">
        <f>VLOOKUP(C1676,Sheet1!$A$1:$B$18,2)</f>
        <v>Laborers Unskilled</v>
      </c>
      <c r="E1676" s="15">
        <v>0</v>
      </c>
      <c r="F1676" s="17">
        <v>0</v>
      </c>
      <c r="G1676" s="25">
        <f t="shared" si="105"/>
        <v>0</v>
      </c>
      <c r="H1676" s="15">
        <v>0</v>
      </c>
      <c r="I1676" s="17">
        <v>0</v>
      </c>
      <c r="J1676" s="25">
        <f t="shared" si="107"/>
        <v>0</v>
      </c>
      <c r="K1676" s="15">
        <v>3</v>
      </c>
      <c r="L1676" s="17">
        <v>0</v>
      </c>
      <c r="M1676" s="25">
        <f t="shared" si="106"/>
        <v>3</v>
      </c>
      <c r="N1676" s="15">
        <v>3</v>
      </c>
      <c r="O1676" s="17">
        <v>0</v>
      </c>
      <c r="P1676" s="44">
        <f t="shared" si="108"/>
        <v>3</v>
      </c>
    </row>
    <row r="1677" spans="1:16" ht="14.1" customHeight="1">
      <c r="A1677" s="2">
        <v>820</v>
      </c>
      <c r="B1677" s="2" t="str">
        <f>VLOOKUP(A1677,Sheet2!$A$1:$B$114,2)</f>
        <v>Smapson Co</v>
      </c>
      <c r="C1677" s="2">
        <v>1</v>
      </c>
      <c r="D1677" s="2" t="str">
        <f>VLOOKUP(C1677,Sheet1!$A$1:$B$18,2)</f>
        <v>Officials, Administrators, Managers</v>
      </c>
      <c r="E1677" s="15">
        <v>7</v>
      </c>
      <c r="F1677" s="17">
        <v>10</v>
      </c>
      <c r="G1677" s="25">
        <f t="shared" si="105"/>
        <v>-3</v>
      </c>
      <c r="H1677" s="15">
        <v>3</v>
      </c>
      <c r="I1677" s="17">
        <v>3</v>
      </c>
      <c r="J1677" s="25">
        <f t="shared" si="107"/>
        <v>0</v>
      </c>
      <c r="K1677" s="15">
        <v>3</v>
      </c>
      <c r="L1677" s="17">
        <v>5</v>
      </c>
      <c r="M1677" s="25">
        <f t="shared" si="106"/>
        <v>-2</v>
      </c>
      <c r="N1677" s="15">
        <v>13</v>
      </c>
      <c r="O1677" s="17">
        <v>18</v>
      </c>
      <c r="P1677" s="44">
        <f t="shared" si="108"/>
        <v>-5</v>
      </c>
    </row>
    <row r="1678" spans="1:16" ht="14.1" customHeight="1">
      <c r="A1678" s="2">
        <v>820</v>
      </c>
      <c r="B1678" s="2" t="str">
        <f>VLOOKUP(A1678,Sheet2!$A$1:$B$114,2)</f>
        <v>Smapson Co</v>
      </c>
      <c r="C1678" s="2">
        <v>2</v>
      </c>
      <c r="D1678" s="2" t="str">
        <f>VLOOKUP(C1678,Sheet1!$A$1:$B$18,2)</f>
        <v>Principals</v>
      </c>
      <c r="E1678" s="15">
        <v>18</v>
      </c>
      <c r="F1678" s="17">
        <v>18</v>
      </c>
      <c r="G1678" s="25">
        <f t="shared" si="105"/>
        <v>0</v>
      </c>
      <c r="H1678" s="15">
        <v>0</v>
      </c>
      <c r="I1678" s="17">
        <v>0</v>
      </c>
      <c r="J1678" s="25">
        <f t="shared" si="107"/>
        <v>0</v>
      </c>
      <c r="K1678" s="15">
        <v>2</v>
      </c>
      <c r="L1678" s="17">
        <v>1</v>
      </c>
      <c r="M1678" s="25">
        <f t="shared" si="106"/>
        <v>1</v>
      </c>
      <c r="N1678" s="15">
        <v>20</v>
      </c>
      <c r="O1678" s="17">
        <v>19</v>
      </c>
      <c r="P1678" s="44">
        <f t="shared" si="108"/>
        <v>1</v>
      </c>
    </row>
    <row r="1679" spans="1:16" ht="14.1" customHeight="1">
      <c r="A1679" s="2">
        <v>820</v>
      </c>
      <c r="B1679" s="2" t="str">
        <f>VLOOKUP(A1679,Sheet2!$A$1:$B$114,2)</f>
        <v>Smapson Co</v>
      </c>
      <c r="C1679" s="2">
        <v>3</v>
      </c>
      <c r="D1679" s="2" t="str">
        <f>VLOOKUP(C1679,Sheet1!$A$1:$B$18,2)</f>
        <v>Assistant Principals, Teaching</v>
      </c>
      <c r="E1679" s="15">
        <v>0</v>
      </c>
      <c r="F1679" s="17">
        <v>0</v>
      </c>
      <c r="G1679" s="25">
        <f t="shared" si="105"/>
        <v>0</v>
      </c>
      <c r="H1679" s="15">
        <v>0</v>
      </c>
      <c r="I1679" s="17">
        <v>0</v>
      </c>
      <c r="J1679" s="25">
        <f t="shared" si="107"/>
        <v>0</v>
      </c>
      <c r="K1679" s="15">
        <v>0</v>
      </c>
      <c r="L1679" s="17">
        <v>0</v>
      </c>
      <c r="M1679" s="25">
        <f t="shared" si="106"/>
        <v>0</v>
      </c>
      <c r="N1679" s="15">
        <v>0</v>
      </c>
      <c r="O1679" s="17">
        <v>0</v>
      </c>
      <c r="P1679" s="44">
        <f t="shared" si="108"/>
        <v>0</v>
      </c>
    </row>
    <row r="1680" spans="1:16" ht="14.1" customHeight="1">
      <c r="A1680" s="2">
        <v>820</v>
      </c>
      <c r="B1680" s="2" t="str">
        <f>VLOOKUP(A1680,Sheet2!$A$1:$B$114,2)</f>
        <v>Smapson Co</v>
      </c>
      <c r="C1680" s="2">
        <v>4</v>
      </c>
      <c r="D1680" s="2" t="str">
        <f>VLOOKUP(C1680,Sheet1!$A$1:$B$18,2)</f>
        <v>Assistant Principals, Non-Teaching</v>
      </c>
      <c r="E1680" s="15">
        <v>8</v>
      </c>
      <c r="F1680" s="17">
        <v>13</v>
      </c>
      <c r="G1680" s="25">
        <f t="shared" si="105"/>
        <v>-5</v>
      </c>
      <c r="H1680" s="15">
        <v>1</v>
      </c>
      <c r="I1680" s="17">
        <v>0</v>
      </c>
      <c r="J1680" s="25">
        <f t="shared" si="107"/>
        <v>1</v>
      </c>
      <c r="K1680" s="15">
        <v>0</v>
      </c>
      <c r="L1680" s="17">
        <v>0</v>
      </c>
      <c r="M1680" s="25">
        <f t="shared" si="106"/>
        <v>0</v>
      </c>
      <c r="N1680" s="15">
        <v>9</v>
      </c>
      <c r="O1680" s="17">
        <v>13</v>
      </c>
      <c r="P1680" s="44">
        <f t="shared" si="108"/>
        <v>-4</v>
      </c>
    </row>
    <row r="1681" spans="1:16" ht="14.1" customHeight="1">
      <c r="A1681" s="2">
        <v>820</v>
      </c>
      <c r="B1681" s="2" t="str">
        <f>VLOOKUP(A1681,Sheet2!$A$1:$B$114,2)</f>
        <v>Smapson Co</v>
      </c>
      <c r="C1681" s="2">
        <v>5</v>
      </c>
      <c r="D1681" s="2" t="str">
        <f>VLOOKUP(C1681,Sheet1!$A$1:$B$18,2)</f>
        <v>Elementry Teachers</v>
      </c>
      <c r="E1681" s="15">
        <v>346</v>
      </c>
      <c r="F1681" s="17">
        <v>338</v>
      </c>
      <c r="G1681" s="25">
        <f t="shared" si="105"/>
        <v>8</v>
      </c>
      <c r="H1681" s="15">
        <v>38</v>
      </c>
      <c r="I1681" s="17">
        <v>49</v>
      </c>
      <c r="J1681" s="25">
        <f t="shared" si="107"/>
        <v>-11</v>
      </c>
      <c r="K1681" s="15">
        <v>9</v>
      </c>
      <c r="L1681" s="17">
        <v>5</v>
      </c>
      <c r="M1681" s="25">
        <f t="shared" si="106"/>
        <v>4</v>
      </c>
      <c r="N1681" s="15">
        <v>393</v>
      </c>
      <c r="O1681" s="17">
        <v>392</v>
      </c>
      <c r="P1681" s="44">
        <f t="shared" si="108"/>
        <v>1</v>
      </c>
    </row>
    <row r="1682" spans="1:16" ht="14.1" customHeight="1">
      <c r="A1682" s="2">
        <v>820</v>
      </c>
      <c r="B1682" s="2" t="str">
        <f>VLOOKUP(A1682,Sheet2!$A$1:$B$114,2)</f>
        <v>Smapson Co</v>
      </c>
      <c r="C1682" s="2">
        <v>6</v>
      </c>
      <c r="D1682" s="2" t="str">
        <f>VLOOKUP(C1682,Sheet1!$A$1:$B$18,2)</f>
        <v>Secondary Teachers</v>
      </c>
      <c r="E1682" s="15">
        <v>134</v>
      </c>
      <c r="F1682" s="17">
        <v>151</v>
      </c>
      <c r="G1682" s="25">
        <f t="shared" si="105"/>
        <v>-17</v>
      </c>
      <c r="H1682" s="15">
        <v>23</v>
      </c>
      <c r="I1682" s="17">
        <v>12</v>
      </c>
      <c r="J1682" s="25">
        <f t="shared" si="107"/>
        <v>11</v>
      </c>
      <c r="K1682" s="15">
        <v>2</v>
      </c>
      <c r="L1682" s="17">
        <v>2</v>
      </c>
      <c r="M1682" s="25">
        <f t="shared" si="106"/>
        <v>0</v>
      </c>
      <c r="N1682" s="15">
        <v>159</v>
      </c>
      <c r="O1682" s="17">
        <v>165</v>
      </c>
      <c r="P1682" s="44">
        <f t="shared" si="108"/>
        <v>-6</v>
      </c>
    </row>
    <row r="1683" spans="1:16" ht="14.1" customHeight="1">
      <c r="A1683" s="2">
        <v>820</v>
      </c>
      <c r="B1683" s="2" t="str">
        <f>VLOOKUP(A1683,Sheet2!$A$1:$B$114,2)</f>
        <v>Smapson Co</v>
      </c>
      <c r="C1683" s="2">
        <v>7</v>
      </c>
      <c r="D1683" s="2" t="str">
        <f>VLOOKUP(C1683,Sheet1!$A$1:$B$18,2)</f>
        <v>Other Teachers</v>
      </c>
      <c r="E1683" s="15">
        <v>1</v>
      </c>
      <c r="F1683" s="17">
        <v>2</v>
      </c>
      <c r="G1683" s="25">
        <f t="shared" si="105"/>
        <v>-1</v>
      </c>
      <c r="H1683" s="15">
        <v>0</v>
      </c>
      <c r="I1683" s="17">
        <v>0</v>
      </c>
      <c r="J1683" s="25">
        <f t="shared" si="107"/>
        <v>0</v>
      </c>
      <c r="K1683" s="15">
        <v>0</v>
      </c>
      <c r="L1683" s="17">
        <v>0</v>
      </c>
      <c r="M1683" s="25">
        <f t="shared" si="106"/>
        <v>0</v>
      </c>
      <c r="N1683" s="15">
        <v>1</v>
      </c>
      <c r="O1683" s="17">
        <v>2</v>
      </c>
      <c r="P1683" s="44">
        <f t="shared" si="108"/>
        <v>-1</v>
      </c>
    </row>
    <row r="1684" spans="1:16" ht="14.1" customHeight="1">
      <c r="A1684" s="2">
        <v>820</v>
      </c>
      <c r="B1684" s="2" t="str">
        <f>VLOOKUP(A1684,Sheet2!$A$1:$B$114,2)</f>
        <v>Smapson Co</v>
      </c>
      <c r="C1684" s="2">
        <v>8</v>
      </c>
      <c r="D1684" s="2" t="str">
        <f>VLOOKUP(C1684,Sheet1!$A$1:$B$18,2)</f>
        <v>Guidence Personnel</v>
      </c>
      <c r="E1684" s="15">
        <v>23</v>
      </c>
      <c r="F1684" s="17">
        <v>23</v>
      </c>
      <c r="G1684" s="25">
        <f t="shared" si="105"/>
        <v>0</v>
      </c>
      <c r="H1684" s="15">
        <v>0</v>
      </c>
      <c r="I1684" s="17">
        <v>0</v>
      </c>
      <c r="J1684" s="25">
        <f t="shared" si="107"/>
        <v>0</v>
      </c>
      <c r="K1684" s="15">
        <v>0</v>
      </c>
      <c r="L1684" s="17">
        <v>0</v>
      </c>
      <c r="M1684" s="25">
        <f t="shared" si="106"/>
        <v>0</v>
      </c>
      <c r="N1684" s="15">
        <v>23</v>
      </c>
      <c r="O1684" s="17">
        <v>23</v>
      </c>
      <c r="P1684" s="44">
        <f t="shared" si="108"/>
        <v>0</v>
      </c>
    </row>
    <row r="1685" spans="1:16" ht="14.1" customHeight="1">
      <c r="A1685" s="2">
        <v>820</v>
      </c>
      <c r="B1685" s="2" t="str">
        <f>VLOOKUP(A1685,Sheet2!$A$1:$B$114,2)</f>
        <v>Smapson Co</v>
      </c>
      <c r="C1685" s="2">
        <v>9</v>
      </c>
      <c r="D1685" s="2" t="str">
        <f>VLOOKUP(C1685,Sheet1!$A$1:$B$18,2)</f>
        <v>Psychology Personnel</v>
      </c>
      <c r="E1685" s="15">
        <v>0</v>
      </c>
      <c r="F1685" s="17">
        <v>0</v>
      </c>
      <c r="G1685" s="25">
        <f t="shared" si="105"/>
        <v>0</v>
      </c>
      <c r="H1685" s="15">
        <v>0</v>
      </c>
      <c r="I1685" s="17">
        <v>0</v>
      </c>
      <c r="J1685" s="25">
        <f t="shared" si="107"/>
        <v>0</v>
      </c>
      <c r="K1685" s="15">
        <v>0</v>
      </c>
      <c r="L1685" s="17">
        <v>0</v>
      </c>
      <c r="M1685" s="25">
        <f t="shared" si="106"/>
        <v>0</v>
      </c>
      <c r="N1685" s="15">
        <v>0</v>
      </c>
      <c r="O1685" s="17">
        <v>0</v>
      </c>
      <c r="P1685" s="44">
        <f t="shared" si="108"/>
        <v>0</v>
      </c>
    </row>
    <row r="1686" spans="1:16" ht="14.1" customHeight="1">
      <c r="A1686" s="2">
        <v>820</v>
      </c>
      <c r="B1686" s="2" t="str">
        <f>VLOOKUP(A1686,Sheet2!$A$1:$B$114,2)</f>
        <v>Smapson Co</v>
      </c>
      <c r="C1686" s="2">
        <v>10</v>
      </c>
      <c r="D1686" s="2" t="str">
        <f>VLOOKUP(C1686,Sheet1!$A$1:$B$18,2)</f>
        <v>Media Cordinators and Audio Visual</v>
      </c>
      <c r="E1686" s="15">
        <v>17</v>
      </c>
      <c r="F1686" s="17">
        <v>16</v>
      </c>
      <c r="G1686" s="25">
        <f t="shared" si="105"/>
        <v>1</v>
      </c>
      <c r="H1686" s="15">
        <v>0</v>
      </c>
      <c r="I1686" s="17">
        <v>0</v>
      </c>
      <c r="J1686" s="25">
        <f t="shared" si="107"/>
        <v>0</v>
      </c>
      <c r="K1686" s="15">
        <v>0</v>
      </c>
      <c r="L1686" s="17">
        <v>0</v>
      </c>
      <c r="M1686" s="25">
        <f t="shared" si="106"/>
        <v>0</v>
      </c>
      <c r="N1686" s="15">
        <v>17</v>
      </c>
      <c r="O1686" s="17">
        <v>16</v>
      </c>
      <c r="P1686" s="44">
        <f t="shared" si="108"/>
        <v>1</v>
      </c>
    </row>
    <row r="1687" spans="1:16" ht="14.1" customHeight="1">
      <c r="A1687" s="2">
        <v>820</v>
      </c>
      <c r="B1687" s="2" t="str">
        <f>VLOOKUP(A1687,Sheet2!$A$1:$B$114,2)</f>
        <v>Smapson Co</v>
      </c>
      <c r="C1687" s="2">
        <v>11</v>
      </c>
      <c r="D1687" s="2" t="str">
        <f>VLOOKUP(C1687,Sheet1!$A$1:$B$18,2)</f>
        <v>Consultants and Supervisors of Instructions</v>
      </c>
      <c r="E1687" s="15">
        <v>0</v>
      </c>
      <c r="F1687" s="17">
        <v>1</v>
      </c>
      <c r="G1687" s="25">
        <f t="shared" si="105"/>
        <v>-1</v>
      </c>
      <c r="H1687" s="15">
        <v>1</v>
      </c>
      <c r="I1687" s="17">
        <v>0</v>
      </c>
      <c r="J1687" s="25">
        <f t="shared" si="107"/>
        <v>1</v>
      </c>
      <c r="K1687" s="15">
        <v>0</v>
      </c>
      <c r="L1687" s="17">
        <v>0</v>
      </c>
      <c r="M1687" s="25">
        <f t="shared" si="106"/>
        <v>0</v>
      </c>
      <c r="N1687" s="15">
        <v>1</v>
      </c>
      <c r="O1687" s="17">
        <v>1</v>
      </c>
      <c r="P1687" s="44">
        <f t="shared" si="108"/>
        <v>0</v>
      </c>
    </row>
    <row r="1688" spans="1:16" ht="14.1" customHeight="1">
      <c r="A1688" s="2">
        <v>820</v>
      </c>
      <c r="B1688" s="2" t="str">
        <f>VLOOKUP(A1688,Sheet2!$A$1:$B$114,2)</f>
        <v>Smapson Co</v>
      </c>
      <c r="C1688" s="2">
        <v>12</v>
      </c>
      <c r="D1688" s="2" t="str">
        <f>VLOOKUP(C1688,Sheet1!$A$1:$B$18,2)</f>
        <v>Other Professional Staff</v>
      </c>
      <c r="E1688" s="15">
        <v>11</v>
      </c>
      <c r="F1688" s="17">
        <v>11</v>
      </c>
      <c r="G1688" s="25">
        <f t="shared" si="105"/>
        <v>0</v>
      </c>
      <c r="H1688" s="15">
        <v>12</v>
      </c>
      <c r="I1688" s="17">
        <v>9</v>
      </c>
      <c r="J1688" s="25">
        <f t="shared" si="107"/>
        <v>3</v>
      </c>
      <c r="K1688" s="15">
        <v>7</v>
      </c>
      <c r="L1688" s="17">
        <v>6</v>
      </c>
      <c r="M1688" s="25">
        <f t="shared" si="106"/>
        <v>1</v>
      </c>
      <c r="N1688" s="15">
        <v>30</v>
      </c>
      <c r="O1688" s="17">
        <v>26</v>
      </c>
      <c r="P1688" s="44">
        <f t="shared" si="108"/>
        <v>4</v>
      </c>
    </row>
    <row r="1689" spans="1:16" ht="14.1" customHeight="1">
      <c r="A1689" s="2">
        <v>820</v>
      </c>
      <c r="B1689" s="2" t="str">
        <f>VLOOKUP(A1689,Sheet2!$A$1:$B$114,2)</f>
        <v>Smapson Co</v>
      </c>
      <c r="C1689" s="2">
        <v>13</v>
      </c>
      <c r="D1689" s="2" t="str">
        <f>VLOOKUP(C1689,Sheet1!$A$1:$B$18,2)</f>
        <v>Teacher Assistants</v>
      </c>
      <c r="E1689" s="15">
        <v>205</v>
      </c>
      <c r="F1689" s="17">
        <v>230</v>
      </c>
      <c r="G1689" s="25">
        <f t="shared" si="105"/>
        <v>-25</v>
      </c>
      <c r="H1689" s="15">
        <v>20</v>
      </c>
      <c r="I1689" s="17">
        <v>19</v>
      </c>
      <c r="J1689" s="25">
        <f t="shared" si="107"/>
        <v>1</v>
      </c>
      <c r="K1689" s="15">
        <v>7</v>
      </c>
      <c r="L1689" s="17">
        <v>3</v>
      </c>
      <c r="M1689" s="25">
        <f t="shared" si="106"/>
        <v>4</v>
      </c>
      <c r="N1689" s="15">
        <v>232</v>
      </c>
      <c r="O1689" s="17">
        <v>252</v>
      </c>
      <c r="P1689" s="44">
        <f t="shared" si="108"/>
        <v>-20</v>
      </c>
    </row>
    <row r="1690" spans="1:16" ht="14.1" customHeight="1">
      <c r="A1690" s="2">
        <v>820</v>
      </c>
      <c r="B1690" s="2" t="str">
        <f>VLOOKUP(A1690,Sheet2!$A$1:$B$114,2)</f>
        <v>Smapson Co</v>
      </c>
      <c r="C1690" s="2">
        <v>14</v>
      </c>
      <c r="D1690" s="2" t="str">
        <f>VLOOKUP(C1690,Sheet1!$A$1:$B$18,2)</f>
        <v>Technicians</v>
      </c>
      <c r="E1690" s="15">
        <v>6</v>
      </c>
      <c r="F1690" s="17">
        <v>6</v>
      </c>
      <c r="G1690" s="25">
        <f t="shared" si="105"/>
        <v>0</v>
      </c>
      <c r="H1690" s="15">
        <v>0</v>
      </c>
      <c r="I1690" s="17">
        <v>0</v>
      </c>
      <c r="J1690" s="25">
        <f t="shared" si="107"/>
        <v>0</v>
      </c>
      <c r="K1690" s="15">
        <v>0</v>
      </c>
      <c r="L1690" s="17">
        <v>0</v>
      </c>
      <c r="M1690" s="25">
        <f t="shared" si="106"/>
        <v>0</v>
      </c>
      <c r="N1690" s="15">
        <v>6</v>
      </c>
      <c r="O1690" s="17">
        <v>6</v>
      </c>
      <c r="P1690" s="44">
        <f t="shared" si="108"/>
        <v>0</v>
      </c>
    </row>
    <row r="1691" spans="1:16" ht="14.1" customHeight="1">
      <c r="A1691" s="2">
        <v>820</v>
      </c>
      <c r="B1691" s="2" t="str">
        <f>VLOOKUP(A1691,Sheet2!$A$1:$B$114,2)</f>
        <v>Smapson Co</v>
      </c>
      <c r="C1691" s="2">
        <v>15</v>
      </c>
      <c r="D1691" s="2" t="str">
        <f>VLOOKUP(C1691,Sheet1!$A$1:$B$18,2)</f>
        <v>Clerks/Secretaries</v>
      </c>
      <c r="E1691" s="15">
        <v>51</v>
      </c>
      <c r="F1691" s="17">
        <v>34</v>
      </c>
      <c r="G1691" s="25">
        <f t="shared" si="105"/>
        <v>17</v>
      </c>
      <c r="H1691" s="15">
        <v>12</v>
      </c>
      <c r="I1691" s="17">
        <v>27</v>
      </c>
      <c r="J1691" s="25">
        <f t="shared" si="107"/>
        <v>-15</v>
      </c>
      <c r="K1691" s="15">
        <v>2</v>
      </c>
      <c r="L1691" s="17">
        <v>2</v>
      </c>
      <c r="M1691" s="25">
        <f t="shared" si="106"/>
        <v>0</v>
      </c>
      <c r="N1691" s="15">
        <v>65</v>
      </c>
      <c r="O1691" s="17">
        <v>63</v>
      </c>
      <c r="P1691" s="44">
        <f t="shared" si="108"/>
        <v>2</v>
      </c>
    </row>
    <row r="1692" spans="1:16" ht="14.1" customHeight="1">
      <c r="A1692" s="2">
        <v>820</v>
      </c>
      <c r="B1692" s="2" t="str">
        <f>VLOOKUP(A1692,Sheet2!$A$1:$B$114,2)</f>
        <v>Smapson Co</v>
      </c>
      <c r="C1692" s="2">
        <v>16</v>
      </c>
      <c r="D1692" s="2" t="str">
        <f>VLOOKUP(C1692,Sheet1!$A$1:$B$18,2)</f>
        <v>Service Workers</v>
      </c>
      <c r="E1692" s="15">
        <v>62</v>
      </c>
      <c r="F1692" s="17">
        <v>24</v>
      </c>
      <c r="G1692" s="25">
        <f t="shared" si="105"/>
        <v>38</v>
      </c>
      <c r="H1692" s="15">
        <v>3</v>
      </c>
      <c r="I1692" s="17">
        <v>47</v>
      </c>
      <c r="J1692" s="25">
        <f t="shared" si="107"/>
        <v>-44</v>
      </c>
      <c r="K1692" s="15">
        <v>80</v>
      </c>
      <c r="L1692" s="17">
        <v>78</v>
      </c>
      <c r="M1692" s="25">
        <f t="shared" si="106"/>
        <v>2</v>
      </c>
      <c r="N1692" s="15">
        <v>145</v>
      </c>
      <c r="O1692" s="17">
        <v>149</v>
      </c>
      <c r="P1692" s="44">
        <f t="shared" si="108"/>
        <v>-4</v>
      </c>
    </row>
    <row r="1693" spans="1:16" ht="14.1" customHeight="1">
      <c r="A1693" s="2">
        <v>820</v>
      </c>
      <c r="B1693" s="2" t="str">
        <f>VLOOKUP(A1693,Sheet2!$A$1:$B$114,2)</f>
        <v>Smapson Co</v>
      </c>
      <c r="C1693" s="2">
        <v>17</v>
      </c>
      <c r="D1693" s="2" t="str">
        <f>VLOOKUP(C1693,Sheet1!$A$1:$B$18,2)</f>
        <v>Skilled Crafts</v>
      </c>
      <c r="E1693" s="15">
        <v>5</v>
      </c>
      <c r="F1693" s="17">
        <v>5</v>
      </c>
      <c r="G1693" s="25">
        <f t="shared" si="105"/>
        <v>0</v>
      </c>
      <c r="H1693" s="15">
        <v>0</v>
      </c>
      <c r="I1693" s="17">
        <v>0</v>
      </c>
      <c r="J1693" s="25">
        <f t="shared" si="107"/>
        <v>0</v>
      </c>
      <c r="K1693" s="15">
        <v>10</v>
      </c>
      <c r="L1693" s="17">
        <v>11</v>
      </c>
      <c r="M1693" s="25">
        <f t="shared" si="106"/>
        <v>-1</v>
      </c>
      <c r="N1693" s="15">
        <v>15</v>
      </c>
      <c r="O1693" s="17">
        <v>16</v>
      </c>
      <c r="P1693" s="44">
        <f t="shared" si="108"/>
        <v>-1</v>
      </c>
    </row>
    <row r="1694" spans="1:16" ht="14.1" customHeight="1">
      <c r="A1694" s="2">
        <v>820</v>
      </c>
      <c r="B1694" s="2" t="str">
        <f>VLOOKUP(A1694,Sheet2!$A$1:$B$114,2)</f>
        <v>Smapson Co</v>
      </c>
      <c r="C1694" s="2">
        <v>18</v>
      </c>
      <c r="D1694" s="2" t="str">
        <f>VLOOKUP(C1694,Sheet1!$A$1:$B$18,2)</f>
        <v>Laborers Unskilled</v>
      </c>
      <c r="E1694" s="15">
        <v>2</v>
      </c>
      <c r="F1694" s="17">
        <v>0</v>
      </c>
      <c r="G1694" s="25">
        <f t="shared" si="105"/>
        <v>2</v>
      </c>
      <c r="H1694" s="15">
        <v>0</v>
      </c>
      <c r="I1694" s="17">
        <v>2</v>
      </c>
      <c r="J1694" s="25">
        <f t="shared" si="107"/>
        <v>-2</v>
      </c>
      <c r="K1694" s="15">
        <v>0</v>
      </c>
      <c r="L1694" s="17">
        <v>0</v>
      </c>
      <c r="M1694" s="25">
        <f t="shared" si="106"/>
        <v>0</v>
      </c>
      <c r="N1694" s="15">
        <v>2</v>
      </c>
      <c r="O1694" s="17">
        <v>2</v>
      </c>
      <c r="P1694" s="44">
        <f t="shared" si="108"/>
        <v>0</v>
      </c>
    </row>
    <row r="1695" spans="1:16" ht="14.1" customHeight="1">
      <c r="A1695" s="2">
        <v>821</v>
      </c>
      <c r="B1695" s="2" t="str">
        <f>VLOOKUP(A1695,Sheet2!$A$1:$B$114,2)</f>
        <v>Clinton City</v>
      </c>
      <c r="C1695" s="2">
        <v>1</v>
      </c>
      <c r="D1695" s="2" t="str">
        <f>VLOOKUP(C1695,Sheet1!$A$1:$B$18,2)</f>
        <v>Officials, Administrators, Managers</v>
      </c>
      <c r="E1695" s="15">
        <v>6</v>
      </c>
      <c r="F1695" s="17">
        <v>5</v>
      </c>
      <c r="G1695" s="25">
        <f t="shared" si="105"/>
        <v>1</v>
      </c>
      <c r="H1695" s="15">
        <v>1</v>
      </c>
      <c r="I1695" s="17">
        <v>1</v>
      </c>
      <c r="J1695" s="25">
        <f t="shared" si="107"/>
        <v>0</v>
      </c>
      <c r="K1695" s="15">
        <v>2</v>
      </c>
      <c r="L1695" s="17">
        <v>1</v>
      </c>
      <c r="M1695" s="25">
        <f t="shared" si="106"/>
        <v>1</v>
      </c>
      <c r="N1695" s="15">
        <v>9</v>
      </c>
      <c r="O1695" s="17">
        <v>7</v>
      </c>
      <c r="P1695" s="44">
        <f t="shared" si="108"/>
        <v>2</v>
      </c>
    </row>
    <row r="1696" spans="1:16" ht="14.1" customHeight="1">
      <c r="A1696" s="2">
        <v>821</v>
      </c>
      <c r="B1696" s="2" t="str">
        <f>VLOOKUP(A1696,Sheet2!$A$1:$B$114,2)</f>
        <v>Clinton City</v>
      </c>
      <c r="C1696" s="2">
        <v>2</v>
      </c>
      <c r="D1696" s="2" t="str">
        <f>VLOOKUP(C1696,Sheet1!$A$1:$B$18,2)</f>
        <v>Principals</v>
      </c>
      <c r="E1696" s="15">
        <v>5</v>
      </c>
      <c r="F1696" s="17">
        <v>5</v>
      </c>
      <c r="G1696" s="25">
        <f t="shared" si="105"/>
        <v>0</v>
      </c>
      <c r="H1696" s="15">
        <v>0</v>
      </c>
      <c r="I1696" s="17">
        <v>0</v>
      </c>
      <c r="J1696" s="25">
        <f t="shared" si="107"/>
        <v>0</v>
      </c>
      <c r="K1696" s="15">
        <v>0</v>
      </c>
      <c r="L1696" s="17">
        <v>0</v>
      </c>
      <c r="M1696" s="25">
        <f t="shared" si="106"/>
        <v>0</v>
      </c>
      <c r="N1696" s="15">
        <v>5</v>
      </c>
      <c r="O1696" s="17">
        <v>5</v>
      </c>
      <c r="P1696" s="44">
        <f t="shared" si="108"/>
        <v>0</v>
      </c>
    </row>
    <row r="1697" spans="1:16" ht="14.1" customHeight="1">
      <c r="A1697" s="2">
        <v>821</v>
      </c>
      <c r="B1697" s="2" t="str">
        <f>VLOOKUP(A1697,Sheet2!$A$1:$B$114,2)</f>
        <v>Clinton City</v>
      </c>
      <c r="C1697" s="2">
        <v>3</v>
      </c>
      <c r="D1697" s="2" t="str">
        <f>VLOOKUP(C1697,Sheet1!$A$1:$B$18,2)</f>
        <v>Assistant Principals, Teaching</v>
      </c>
      <c r="E1697" s="15">
        <v>0</v>
      </c>
      <c r="F1697" s="17">
        <v>0</v>
      </c>
      <c r="G1697" s="25">
        <f t="shared" si="105"/>
        <v>0</v>
      </c>
      <c r="H1697" s="15">
        <v>0</v>
      </c>
      <c r="I1697" s="17">
        <v>0</v>
      </c>
      <c r="J1697" s="25">
        <f t="shared" si="107"/>
        <v>0</v>
      </c>
      <c r="K1697" s="15">
        <v>0</v>
      </c>
      <c r="L1697" s="17">
        <v>0</v>
      </c>
      <c r="M1697" s="25">
        <f t="shared" si="106"/>
        <v>0</v>
      </c>
      <c r="N1697" s="15">
        <v>0</v>
      </c>
      <c r="O1697" s="17">
        <v>0</v>
      </c>
      <c r="P1697" s="44">
        <f t="shared" si="108"/>
        <v>0</v>
      </c>
    </row>
    <row r="1698" spans="1:16" ht="14.1" customHeight="1">
      <c r="A1698" s="2">
        <v>821</v>
      </c>
      <c r="B1698" s="2" t="str">
        <f>VLOOKUP(A1698,Sheet2!$A$1:$B$114,2)</f>
        <v>Clinton City</v>
      </c>
      <c r="C1698" s="2">
        <v>4</v>
      </c>
      <c r="D1698" s="2" t="str">
        <f>VLOOKUP(C1698,Sheet1!$A$1:$B$18,2)</f>
        <v>Assistant Principals, Non-Teaching</v>
      </c>
      <c r="E1698" s="15">
        <v>3</v>
      </c>
      <c r="F1698" s="17">
        <v>3</v>
      </c>
      <c r="G1698" s="25">
        <f t="shared" si="105"/>
        <v>0</v>
      </c>
      <c r="H1698" s="15">
        <v>4</v>
      </c>
      <c r="I1698" s="17">
        <v>0</v>
      </c>
      <c r="J1698" s="25">
        <f t="shared" si="107"/>
        <v>4</v>
      </c>
      <c r="K1698" s="15">
        <v>0</v>
      </c>
      <c r="L1698" s="17">
        <v>4</v>
      </c>
      <c r="M1698" s="25">
        <f t="shared" si="106"/>
        <v>-4</v>
      </c>
      <c r="N1698" s="15">
        <v>7</v>
      </c>
      <c r="O1698" s="17">
        <v>7</v>
      </c>
      <c r="P1698" s="44">
        <f t="shared" si="108"/>
        <v>0</v>
      </c>
    </row>
    <row r="1699" spans="1:16" ht="14.1" customHeight="1">
      <c r="A1699" s="2">
        <v>821</v>
      </c>
      <c r="B1699" s="2" t="str">
        <f>VLOOKUP(A1699,Sheet2!$A$1:$B$114,2)</f>
        <v>Clinton City</v>
      </c>
      <c r="C1699" s="2">
        <v>5</v>
      </c>
      <c r="D1699" s="2" t="str">
        <f>VLOOKUP(C1699,Sheet1!$A$1:$B$18,2)</f>
        <v>Elementry Teachers</v>
      </c>
      <c r="E1699" s="15">
        <v>110</v>
      </c>
      <c r="F1699" s="17">
        <v>113</v>
      </c>
      <c r="G1699" s="25">
        <f t="shared" si="105"/>
        <v>-3</v>
      </c>
      <c r="H1699" s="15">
        <v>35</v>
      </c>
      <c r="I1699" s="17">
        <v>31</v>
      </c>
      <c r="J1699" s="25">
        <f t="shared" si="107"/>
        <v>4</v>
      </c>
      <c r="K1699" s="15">
        <v>1</v>
      </c>
      <c r="L1699" s="17">
        <v>0</v>
      </c>
      <c r="M1699" s="25">
        <f t="shared" si="106"/>
        <v>1</v>
      </c>
      <c r="N1699" s="15">
        <v>146</v>
      </c>
      <c r="O1699" s="17">
        <v>144</v>
      </c>
      <c r="P1699" s="44">
        <f t="shared" si="108"/>
        <v>2</v>
      </c>
    </row>
    <row r="1700" spans="1:16" ht="14.1" customHeight="1">
      <c r="A1700" s="2">
        <v>821</v>
      </c>
      <c r="B1700" s="2" t="str">
        <f>VLOOKUP(A1700,Sheet2!$A$1:$B$114,2)</f>
        <v>Clinton City</v>
      </c>
      <c r="C1700" s="2">
        <v>6</v>
      </c>
      <c r="D1700" s="2" t="str">
        <f>VLOOKUP(C1700,Sheet1!$A$1:$B$18,2)</f>
        <v>Secondary Teachers</v>
      </c>
      <c r="E1700" s="15">
        <v>49</v>
      </c>
      <c r="F1700" s="17">
        <v>50</v>
      </c>
      <c r="G1700" s="25">
        <f t="shared" si="105"/>
        <v>-1</v>
      </c>
      <c r="H1700" s="15">
        <v>2</v>
      </c>
      <c r="I1700" s="17">
        <v>2</v>
      </c>
      <c r="J1700" s="25">
        <f t="shared" si="107"/>
        <v>0</v>
      </c>
      <c r="K1700" s="15">
        <v>0</v>
      </c>
      <c r="L1700" s="17">
        <v>2</v>
      </c>
      <c r="M1700" s="25">
        <f t="shared" si="106"/>
        <v>-2</v>
      </c>
      <c r="N1700" s="15">
        <v>51</v>
      </c>
      <c r="O1700" s="17">
        <v>54</v>
      </c>
      <c r="P1700" s="44">
        <f t="shared" si="108"/>
        <v>-3</v>
      </c>
    </row>
    <row r="1701" spans="1:16" ht="14.1" customHeight="1">
      <c r="A1701" s="2">
        <v>821</v>
      </c>
      <c r="B1701" s="2" t="str">
        <f>VLOOKUP(A1701,Sheet2!$A$1:$B$114,2)</f>
        <v>Clinton City</v>
      </c>
      <c r="C1701" s="2">
        <v>7</v>
      </c>
      <c r="D1701" s="2" t="str">
        <f>VLOOKUP(C1701,Sheet1!$A$1:$B$18,2)</f>
        <v>Other Teachers</v>
      </c>
      <c r="E1701" s="15">
        <v>15</v>
      </c>
      <c r="F1701" s="17">
        <v>11</v>
      </c>
      <c r="G1701" s="25">
        <f t="shared" si="105"/>
        <v>4</v>
      </c>
      <c r="H1701" s="15">
        <v>1</v>
      </c>
      <c r="I1701" s="17">
        <v>4</v>
      </c>
      <c r="J1701" s="25">
        <f t="shared" si="107"/>
        <v>-3</v>
      </c>
      <c r="K1701" s="15">
        <v>1</v>
      </c>
      <c r="L1701" s="17">
        <v>1</v>
      </c>
      <c r="M1701" s="25">
        <f t="shared" si="106"/>
        <v>0</v>
      </c>
      <c r="N1701" s="15">
        <v>17</v>
      </c>
      <c r="O1701" s="17">
        <v>16</v>
      </c>
      <c r="P1701" s="44">
        <f t="shared" si="108"/>
        <v>1</v>
      </c>
    </row>
    <row r="1702" spans="1:16" ht="14.1" customHeight="1">
      <c r="A1702" s="2">
        <v>821</v>
      </c>
      <c r="B1702" s="2" t="str">
        <f>VLOOKUP(A1702,Sheet2!$A$1:$B$114,2)</f>
        <v>Clinton City</v>
      </c>
      <c r="C1702" s="2">
        <v>8</v>
      </c>
      <c r="D1702" s="2" t="str">
        <f>VLOOKUP(C1702,Sheet1!$A$1:$B$18,2)</f>
        <v>Guidence Personnel</v>
      </c>
      <c r="E1702" s="15">
        <v>7</v>
      </c>
      <c r="F1702" s="17">
        <v>7</v>
      </c>
      <c r="G1702" s="25">
        <f t="shared" si="105"/>
        <v>0</v>
      </c>
      <c r="H1702" s="15">
        <v>0</v>
      </c>
      <c r="I1702" s="17">
        <v>0</v>
      </c>
      <c r="J1702" s="25">
        <f t="shared" si="107"/>
        <v>0</v>
      </c>
      <c r="K1702" s="15">
        <v>0</v>
      </c>
      <c r="L1702" s="17">
        <v>0</v>
      </c>
      <c r="M1702" s="25">
        <f t="shared" si="106"/>
        <v>0</v>
      </c>
      <c r="N1702" s="15">
        <v>7</v>
      </c>
      <c r="O1702" s="17">
        <v>7</v>
      </c>
      <c r="P1702" s="44">
        <f t="shared" si="108"/>
        <v>0</v>
      </c>
    </row>
    <row r="1703" spans="1:16" ht="14.1" customHeight="1">
      <c r="A1703" s="2">
        <v>821</v>
      </c>
      <c r="B1703" s="2" t="str">
        <f>VLOOKUP(A1703,Sheet2!$A$1:$B$114,2)</f>
        <v>Clinton City</v>
      </c>
      <c r="C1703" s="2">
        <v>9</v>
      </c>
      <c r="D1703" s="2" t="str">
        <f>VLOOKUP(C1703,Sheet1!$A$1:$B$18,2)</f>
        <v>Psychology Personnel</v>
      </c>
      <c r="E1703" s="15">
        <v>0</v>
      </c>
      <c r="F1703" s="17">
        <v>0</v>
      </c>
      <c r="G1703" s="25">
        <f t="shared" si="105"/>
        <v>0</v>
      </c>
      <c r="H1703" s="15">
        <v>0</v>
      </c>
      <c r="I1703" s="17">
        <v>0</v>
      </c>
      <c r="J1703" s="25">
        <f t="shared" si="107"/>
        <v>0</v>
      </c>
      <c r="K1703" s="15">
        <v>0</v>
      </c>
      <c r="L1703" s="17">
        <v>0</v>
      </c>
      <c r="M1703" s="25">
        <f t="shared" si="106"/>
        <v>0</v>
      </c>
      <c r="N1703" s="15">
        <v>0</v>
      </c>
      <c r="O1703" s="17">
        <v>0</v>
      </c>
      <c r="P1703" s="44">
        <f t="shared" si="108"/>
        <v>0</v>
      </c>
    </row>
    <row r="1704" spans="1:16" ht="14.1" customHeight="1">
      <c r="A1704" s="2">
        <v>821</v>
      </c>
      <c r="B1704" s="2" t="str">
        <f>VLOOKUP(A1704,Sheet2!$A$1:$B$114,2)</f>
        <v>Clinton City</v>
      </c>
      <c r="C1704" s="2">
        <v>10</v>
      </c>
      <c r="D1704" s="2" t="str">
        <f>VLOOKUP(C1704,Sheet1!$A$1:$B$18,2)</f>
        <v>Media Cordinators and Audio Visual</v>
      </c>
      <c r="E1704" s="15">
        <v>4</v>
      </c>
      <c r="F1704" s="17">
        <v>4</v>
      </c>
      <c r="G1704" s="25">
        <f t="shared" si="105"/>
        <v>0</v>
      </c>
      <c r="H1704" s="15">
        <v>0</v>
      </c>
      <c r="I1704" s="17">
        <v>0</v>
      </c>
      <c r="J1704" s="25">
        <f t="shared" si="107"/>
        <v>0</v>
      </c>
      <c r="K1704" s="15">
        <v>0</v>
      </c>
      <c r="L1704" s="17">
        <v>0</v>
      </c>
      <c r="M1704" s="25">
        <f t="shared" si="106"/>
        <v>0</v>
      </c>
      <c r="N1704" s="15">
        <v>4</v>
      </c>
      <c r="O1704" s="17">
        <v>4</v>
      </c>
      <c r="P1704" s="44">
        <f t="shared" si="108"/>
        <v>0</v>
      </c>
    </row>
    <row r="1705" spans="1:16" ht="14.1" customHeight="1">
      <c r="A1705" s="2">
        <v>821</v>
      </c>
      <c r="B1705" s="2" t="str">
        <f>VLOOKUP(A1705,Sheet2!$A$1:$B$114,2)</f>
        <v>Clinton City</v>
      </c>
      <c r="C1705" s="2">
        <v>11</v>
      </c>
      <c r="D1705" s="2" t="str">
        <f>VLOOKUP(C1705,Sheet1!$A$1:$B$18,2)</f>
        <v>Consultants and Supervisors of Instructions</v>
      </c>
      <c r="E1705" s="15">
        <v>0</v>
      </c>
      <c r="F1705" s="17">
        <v>1</v>
      </c>
      <c r="G1705" s="25">
        <f t="shared" si="105"/>
        <v>-1</v>
      </c>
      <c r="H1705" s="15">
        <v>0</v>
      </c>
      <c r="I1705" s="17">
        <v>0</v>
      </c>
      <c r="J1705" s="25">
        <f t="shared" si="107"/>
        <v>0</v>
      </c>
      <c r="K1705" s="15">
        <v>0</v>
      </c>
      <c r="L1705" s="17">
        <v>0</v>
      </c>
      <c r="M1705" s="25">
        <f t="shared" si="106"/>
        <v>0</v>
      </c>
      <c r="N1705" s="15">
        <v>0</v>
      </c>
      <c r="O1705" s="17">
        <v>1</v>
      </c>
      <c r="P1705" s="44">
        <f t="shared" si="108"/>
        <v>-1</v>
      </c>
    </row>
    <row r="1706" spans="1:16" ht="14.1" customHeight="1">
      <c r="A1706" s="2">
        <v>821</v>
      </c>
      <c r="B1706" s="2" t="str">
        <f>VLOOKUP(A1706,Sheet2!$A$1:$B$114,2)</f>
        <v>Clinton City</v>
      </c>
      <c r="C1706" s="2">
        <v>12</v>
      </c>
      <c r="D1706" s="2" t="str">
        <f>VLOOKUP(C1706,Sheet1!$A$1:$B$18,2)</f>
        <v>Other Professional Staff</v>
      </c>
      <c r="E1706" s="15">
        <v>7</v>
      </c>
      <c r="F1706" s="17">
        <v>8</v>
      </c>
      <c r="G1706" s="25">
        <f t="shared" si="105"/>
        <v>-1</v>
      </c>
      <c r="H1706" s="15">
        <v>1</v>
      </c>
      <c r="I1706" s="17">
        <v>2</v>
      </c>
      <c r="J1706" s="25">
        <f t="shared" si="107"/>
        <v>-1</v>
      </c>
      <c r="K1706" s="15">
        <v>4</v>
      </c>
      <c r="L1706" s="17">
        <v>5</v>
      </c>
      <c r="M1706" s="25">
        <f t="shared" si="106"/>
        <v>-1</v>
      </c>
      <c r="N1706" s="15">
        <v>12</v>
      </c>
      <c r="O1706" s="17">
        <v>15</v>
      </c>
      <c r="P1706" s="44">
        <f t="shared" si="108"/>
        <v>-3</v>
      </c>
    </row>
    <row r="1707" spans="1:16" ht="14.1" customHeight="1">
      <c r="A1707" s="2">
        <v>821</v>
      </c>
      <c r="B1707" s="2" t="str">
        <f>VLOOKUP(A1707,Sheet2!$A$1:$B$114,2)</f>
        <v>Clinton City</v>
      </c>
      <c r="C1707" s="2">
        <v>13</v>
      </c>
      <c r="D1707" s="2" t="str">
        <f>VLOOKUP(C1707,Sheet1!$A$1:$B$18,2)</f>
        <v>Teacher Assistants</v>
      </c>
      <c r="E1707" s="15">
        <v>51</v>
      </c>
      <c r="F1707" s="17">
        <v>47</v>
      </c>
      <c r="G1707" s="25">
        <f t="shared" si="105"/>
        <v>4</v>
      </c>
      <c r="H1707" s="15">
        <v>8</v>
      </c>
      <c r="I1707" s="17">
        <v>8</v>
      </c>
      <c r="J1707" s="25">
        <f t="shared" si="107"/>
        <v>0</v>
      </c>
      <c r="K1707" s="15">
        <v>1</v>
      </c>
      <c r="L1707" s="17">
        <v>1</v>
      </c>
      <c r="M1707" s="25">
        <f t="shared" si="106"/>
        <v>0</v>
      </c>
      <c r="N1707" s="15">
        <v>60</v>
      </c>
      <c r="O1707" s="17">
        <v>56</v>
      </c>
      <c r="P1707" s="44">
        <f t="shared" si="108"/>
        <v>4</v>
      </c>
    </row>
    <row r="1708" spans="1:16" ht="14.1" customHeight="1">
      <c r="A1708" s="2">
        <v>821</v>
      </c>
      <c r="B1708" s="2" t="str">
        <f>VLOOKUP(A1708,Sheet2!$A$1:$B$114,2)</f>
        <v>Clinton City</v>
      </c>
      <c r="C1708" s="2">
        <v>14</v>
      </c>
      <c r="D1708" s="2" t="str">
        <f>VLOOKUP(C1708,Sheet1!$A$1:$B$18,2)</f>
        <v>Technicians</v>
      </c>
      <c r="E1708" s="15">
        <v>3</v>
      </c>
      <c r="F1708" s="17">
        <v>3</v>
      </c>
      <c r="G1708" s="25">
        <f t="shared" si="105"/>
        <v>0</v>
      </c>
      <c r="H1708" s="15">
        <v>0</v>
      </c>
      <c r="I1708" s="17">
        <v>0</v>
      </c>
      <c r="J1708" s="25">
        <f t="shared" si="107"/>
        <v>0</v>
      </c>
      <c r="K1708" s="15">
        <v>0</v>
      </c>
      <c r="L1708" s="17">
        <v>0</v>
      </c>
      <c r="M1708" s="25">
        <f t="shared" si="106"/>
        <v>0</v>
      </c>
      <c r="N1708" s="15">
        <v>3</v>
      </c>
      <c r="O1708" s="17">
        <v>3</v>
      </c>
      <c r="P1708" s="44">
        <f t="shared" si="108"/>
        <v>0</v>
      </c>
    </row>
    <row r="1709" spans="1:16" ht="14.1" customHeight="1">
      <c r="A1709" s="2">
        <v>821</v>
      </c>
      <c r="B1709" s="2" t="str">
        <f>VLOOKUP(A1709,Sheet2!$A$1:$B$114,2)</f>
        <v>Clinton City</v>
      </c>
      <c r="C1709" s="2">
        <v>15</v>
      </c>
      <c r="D1709" s="2" t="str">
        <f>VLOOKUP(C1709,Sheet1!$A$1:$B$18,2)</f>
        <v>Clerks/Secretaries</v>
      </c>
      <c r="E1709" s="15">
        <v>22</v>
      </c>
      <c r="F1709" s="17">
        <v>12</v>
      </c>
      <c r="G1709" s="25">
        <f t="shared" si="105"/>
        <v>10</v>
      </c>
      <c r="H1709" s="15">
        <v>0</v>
      </c>
      <c r="I1709" s="17">
        <v>9</v>
      </c>
      <c r="J1709" s="25">
        <f t="shared" si="107"/>
        <v>-9</v>
      </c>
      <c r="K1709" s="15">
        <v>3</v>
      </c>
      <c r="L1709" s="17">
        <v>1</v>
      </c>
      <c r="M1709" s="25">
        <f t="shared" si="106"/>
        <v>2</v>
      </c>
      <c r="N1709" s="15">
        <v>25</v>
      </c>
      <c r="O1709" s="17">
        <v>22</v>
      </c>
      <c r="P1709" s="44">
        <f t="shared" si="108"/>
        <v>3</v>
      </c>
    </row>
    <row r="1710" spans="1:16" ht="14.1" customHeight="1">
      <c r="A1710" s="2">
        <v>821</v>
      </c>
      <c r="B1710" s="2" t="str">
        <f>VLOOKUP(A1710,Sheet2!$A$1:$B$114,2)</f>
        <v>Clinton City</v>
      </c>
      <c r="C1710" s="2">
        <v>16</v>
      </c>
      <c r="D1710" s="2" t="str">
        <f>VLOOKUP(C1710,Sheet1!$A$1:$B$18,2)</f>
        <v>Service Workers</v>
      </c>
      <c r="E1710" s="15">
        <v>14</v>
      </c>
      <c r="F1710" s="17">
        <v>1</v>
      </c>
      <c r="G1710" s="25">
        <f t="shared" si="105"/>
        <v>13</v>
      </c>
      <c r="H1710" s="15">
        <v>3</v>
      </c>
      <c r="I1710" s="17">
        <v>13</v>
      </c>
      <c r="J1710" s="25">
        <f t="shared" si="107"/>
        <v>-10</v>
      </c>
      <c r="K1710" s="15">
        <v>38</v>
      </c>
      <c r="L1710" s="17">
        <v>36</v>
      </c>
      <c r="M1710" s="25">
        <f t="shared" si="106"/>
        <v>2</v>
      </c>
      <c r="N1710" s="15">
        <v>55</v>
      </c>
      <c r="O1710" s="17">
        <v>50</v>
      </c>
      <c r="P1710" s="44">
        <f t="shared" si="108"/>
        <v>5</v>
      </c>
    </row>
    <row r="1711" spans="1:16" ht="17.100000000000001" customHeight="1">
      <c r="A1711" s="2">
        <v>821</v>
      </c>
      <c r="B1711" s="2" t="str">
        <f>VLOOKUP(A1711,Sheet2!$A$1:$B$114,2)</f>
        <v>Clinton City</v>
      </c>
      <c r="C1711" s="2">
        <v>17</v>
      </c>
      <c r="D1711" s="2" t="str">
        <f>VLOOKUP(C1711,Sheet1!$A$1:$B$18,2)</f>
        <v>Skilled Crafts</v>
      </c>
      <c r="E1711" s="15">
        <v>0</v>
      </c>
      <c r="F1711" s="17">
        <v>0</v>
      </c>
      <c r="G1711" s="25">
        <f t="shared" si="105"/>
        <v>0</v>
      </c>
      <c r="H1711" s="15">
        <v>0</v>
      </c>
      <c r="I1711" s="17">
        <v>0</v>
      </c>
      <c r="J1711" s="25">
        <f t="shared" si="107"/>
        <v>0</v>
      </c>
      <c r="K1711" s="15">
        <v>0</v>
      </c>
      <c r="L1711" s="17">
        <v>0</v>
      </c>
      <c r="M1711" s="25">
        <f t="shared" si="106"/>
        <v>0</v>
      </c>
      <c r="N1711" s="15">
        <v>0</v>
      </c>
      <c r="O1711" s="17">
        <v>0</v>
      </c>
      <c r="P1711" s="44">
        <f t="shared" si="108"/>
        <v>0</v>
      </c>
    </row>
    <row r="1712" spans="1:16" ht="17.100000000000001" customHeight="1">
      <c r="A1712" s="2">
        <v>821</v>
      </c>
      <c r="B1712" s="2" t="str">
        <f>VLOOKUP(A1712,Sheet2!$A$1:$B$114,2)</f>
        <v>Clinton City</v>
      </c>
      <c r="C1712" s="2">
        <v>18</v>
      </c>
      <c r="D1712" s="2" t="str">
        <f>VLOOKUP(C1712,Sheet1!$A$1:$B$18,2)</f>
        <v>Laborers Unskilled</v>
      </c>
      <c r="E1712" s="15">
        <v>0</v>
      </c>
      <c r="F1712" s="17">
        <v>0</v>
      </c>
      <c r="G1712" s="25">
        <f t="shared" si="105"/>
        <v>0</v>
      </c>
      <c r="H1712" s="15">
        <v>0</v>
      </c>
      <c r="I1712" s="17">
        <v>0</v>
      </c>
      <c r="J1712" s="25">
        <f t="shared" si="107"/>
        <v>0</v>
      </c>
      <c r="K1712" s="15">
        <v>0</v>
      </c>
      <c r="L1712" s="17">
        <v>0</v>
      </c>
      <c r="M1712" s="25">
        <f t="shared" si="106"/>
        <v>0</v>
      </c>
      <c r="N1712" s="15">
        <v>0</v>
      </c>
      <c r="O1712" s="17">
        <v>0</v>
      </c>
      <c r="P1712" s="44">
        <f t="shared" si="108"/>
        <v>0</v>
      </c>
    </row>
    <row r="1713" spans="1:16" ht="14.1" customHeight="1">
      <c r="A1713" s="2">
        <v>830</v>
      </c>
      <c r="B1713" s="2" t="str">
        <f>VLOOKUP(A1713,Sheet2!$A$1:$B$114,2)</f>
        <v>Scotland Co</v>
      </c>
      <c r="C1713" s="2">
        <v>1</v>
      </c>
      <c r="D1713" s="2" t="str">
        <f>VLOOKUP(C1713,Sheet1!$A$1:$B$18,2)</f>
        <v>Officials, Administrators, Managers</v>
      </c>
      <c r="E1713" s="15">
        <v>6</v>
      </c>
      <c r="F1713" s="17">
        <v>15</v>
      </c>
      <c r="G1713" s="25">
        <f t="shared" si="105"/>
        <v>-9</v>
      </c>
      <c r="H1713" s="15">
        <v>3</v>
      </c>
      <c r="I1713" s="17">
        <v>2</v>
      </c>
      <c r="J1713" s="25">
        <f t="shared" si="107"/>
        <v>1</v>
      </c>
      <c r="K1713" s="15">
        <v>9</v>
      </c>
      <c r="L1713" s="17">
        <v>1</v>
      </c>
      <c r="M1713" s="25">
        <f t="shared" si="106"/>
        <v>8</v>
      </c>
      <c r="N1713" s="15">
        <v>18</v>
      </c>
      <c r="O1713" s="17">
        <v>18</v>
      </c>
      <c r="P1713" s="44">
        <f t="shared" si="108"/>
        <v>0</v>
      </c>
    </row>
    <row r="1714" spans="1:16" ht="14.1" customHeight="1">
      <c r="A1714" s="2">
        <v>830</v>
      </c>
      <c r="B1714" s="2" t="str">
        <f>VLOOKUP(A1714,Sheet2!$A$1:$B$114,2)</f>
        <v>Scotland Co</v>
      </c>
      <c r="C1714" s="2">
        <v>2</v>
      </c>
      <c r="D1714" s="2" t="str">
        <f>VLOOKUP(C1714,Sheet1!$A$1:$B$18,2)</f>
        <v>Principals</v>
      </c>
      <c r="E1714" s="15">
        <v>14</v>
      </c>
      <c r="F1714" s="17">
        <v>17</v>
      </c>
      <c r="G1714" s="25">
        <f t="shared" si="105"/>
        <v>-3</v>
      </c>
      <c r="H1714" s="15">
        <v>0</v>
      </c>
      <c r="I1714" s="17">
        <v>2</v>
      </c>
      <c r="J1714" s="25">
        <f t="shared" si="107"/>
        <v>-2</v>
      </c>
      <c r="K1714" s="15">
        <v>2</v>
      </c>
      <c r="L1714" s="17">
        <v>0</v>
      </c>
      <c r="M1714" s="25">
        <f t="shared" si="106"/>
        <v>2</v>
      </c>
      <c r="N1714" s="15">
        <v>16</v>
      </c>
      <c r="O1714" s="17">
        <v>19</v>
      </c>
      <c r="P1714" s="44">
        <f t="shared" si="108"/>
        <v>-3</v>
      </c>
    </row>
    <row r="1715" spans="1:16" ht="14.1" customHeight="1">
      <c r="A1715" s="2">
        <v>830</v>
      </c>
      <c r="B1715" s="2" t="str">
        <f>VLOOKUP(A1715,Sheet2!$A$1:$B$114,2)</f>
        <v>Scotland Co</v>
      </c>
      <c r="C1715" s="2">
        <v>3</v>
      </c>
      <c r="D1715" s="2" t="str">
        <f>VLOOKUP(C1715,Sheet1!$A$1:$B$18,2)</f>
        <v>Assistant Principals, Teaching</v>
      </c>
      <c r="E1715" s="15">
        <v>0</v>
      </c>
      <c r="F1715" s="17">
        <v>0</v>
      </c>
      <c r="G1715" s="25">
        <f t="shared" si="105"/>
        <v>0</v>
      </c>
      <c r="H1715" s="15">
        <v>0</v>
      </c>
      <c r="I1715" s="17">
        <v>0</v>
      </c>
      <c r="J1715" s="25">
        <f t="shared" si="107"/>
        <v>0</v>
      </c>
      <c r="K1715" s="15">
        <v>0</v>
      </c>
      <c r="L1715" s="17">
        <v>0</v>
      </c>
      <c r="M1715" s="25">
        <f t="shared" si="106"/>
        <v>0</v>
      </c>
      <c r="N1715" s="15">
        <v>0</v>
      </c>
      <c r="O1715" s="17">
        <v>0</v>
      </c>
      <c r="P1715" s="44">
        <f t="shared" si="108"/>
        <v>0</v>
      </c>
    </row>
    <row r="1716" spans="1:16" ht="14.1" customHeight="1">
      <c r="A1716" s="2">
        <v>830</v>
      </c>
      <c r="B1716" s="2" t="str">
        <f>VLOOKUP(A1716,Sheet2!$A$1:$B$114,2)</f>
        <v>Scotland Co</v>
      </c>
      <c r="C1716" s="2">
        <v>4</v>
      </c>
      <c r="D1716" s="2" t="str">
        <f>VLOOKUP(C1716,Sheet1!$A$1:$B$18,2)</f>
        <v>Assistant Principals, Non-Teaching</v>
      </c>
      <c r="E1716" s="15">
        <v>7</v>
      </c>
      <c r="F1716" s="17">
        <v>3</v>
      </c>
      <c r="G1716" s="25">
        <f t="shared" si="105"/>
        <v>4</v>
      </c>
      <c r="H1716" s="15">
        <v>0</v>
      </c>
      <c r="I1716" s="17">
        <v>11</v>
      </c>
      <c r="J1716" s="25">
        <f t="shared" si="107"/>
        <v>-11</v>
      </c>
      <c r="K1716" s="15">
        <v>5</v>
      </c>
      <c r="L1716" s="17">
        <v>0</v>
      </c>
      <c r="M1716" s="25">
        <f t="shared" si="106"/>
        <v>5</v>
      </c>
      <c r="N1716" s="15">
        <v>12</v>
      </c>
      <c r="O1716" s="17">
        <v>14</v>
      </c>
      <c r="P1716" s="44">
        <f t="shared" si="108"/>
        <v>-2</v>
      </c>
    </row>
    <row r="1717" spans="1:16" ht="14.1" customHeight="1">
      <c r="A1717" s="2">
        <v>830</v>
      </c>
      <c r="B1717" s="2" t="str">
        <f>VLOOKUP(A1717,Sheet2!$A$1:$B$114,2)</f>
        <v>Scotland Co</v>
      </c>
      <c r="C1717" s="2">
        <v>5</v>
      </c>
      <c r="D1717" s="2" t="str">
        <f>VLOOKUP(C1717,Sheet1!$A$1:$B$18,2)</f>
        <v>Elementry Teachers</v>
      </c>
      <c r="E1717" s="15">
        <v>245</v>
      </c>
      <c r="F1717" s="17">
        <v>245</v>
      </c>
      <c r="G1717" s="25">
        <f t="shared" si="105"/>
        <v>0</v>
      </c>
      <c r="H1717" s="15">
        <v>81</v>
      </c>
      <c r="I1717" s="17">
        <v>87</v>
      </c>
      <c r="J1717" s="25">
        <f t="shared" si="107"/>
        <v>-6</v>
      </c>
      <c r="K1717" s="15">
        <v>19</v>
      </c>
      <c r="L1717" s="17">
        <v>15</v>
      </c>
      <c r="M1717" s="25">
        <f t="shared" si="106"/>
        <v>4</v>
      </c>
      <c r="N1717" s="15">
        <v>345</v>
      </c>
      <c r="O1717" s="17">
        <v>347</v>
      </c>
      <c r="P1717" s="44">
        <f t="shared" si="108"/>
        <v>-2</v>
      </c>
    </row>
    <row r="1718" spans="1:16" ht="14.1" customHeight="1">
      <c r="A1718" s="2">
        <v>830</v>
      </c>
      <c r="B1718" s="2" t="str">
        <f>VLOOKUP(A1718,Sheet2!$A$1:$B$114,2)</f>
        <v>Scotland Co</v>
      </c>
      <c r="C1718" s="2">
        <v>6</v>
      </c>
      <c r="D1718" s="2" t="str">
        <f>VLOOKUP(C1718,Sheet1!$A$1:$B$18,2)</f>
        <v>Secondary Teachers</v>
      </c>
      <c r="E1718" s="15">
        <v>105</v>
      </c>
      <c r="F1718" s="17">
        <v>108</v>
      </c>
      <c r="G1718" s="25">
        <f t="shared" si="105"/>
        <v>-3</v>
      </c>
      <c r="H1718" s="15">
        <v>7</v>
      </c>
      <c r="I1718" s="17">
        <v>24</v>
      </c>
      <c r="J1718" s="25">
        <f t="shared" si="107"/>
        <v>-17</v>
      </c>
      <c r="K1718" s="15">
        <v>14</v>
      </c>
      <c r="L1718" s="17">
        <v>1</v>
      </c>
      <c r="M1718" s="25">
        <f t="shared" si="106"/>
        <v>13</v>
      </c>
      <c r="N1718" s="15">
        <v>126</v>
      </c>
      <c r="O1718" s="17">
        <v>133</v>
      </c>
      <c r="P1718" s="44">
        <f t="shared" si="108"/>
        <v>-7</v>
      </c>
    </row>
    <row r="1719" spans="1:16" ht="14.1" customHeight="1">
      <c r="A1719" s="2">
        <v>830</v>
      </c>
      <c r="B1719" s="2" t="str">
        <f>VLOOKUP(A1719,Sheet2!$A$1:$B$114,2)</f>
        <v>Scotland Co</v>
      </c>
      <c r="C1719" s="2">
        <v>7</v>
      </c>
      <c r="D1719" s="2" t="str">
        <f>VLOOKUP(C1719,Sheet1!$A$1:$B$18,2)</f>
        <v>Other Teachers</v>
      </c>
      <c r="E1719" s="15">
        <v>8</v>
      </c>
      <c r="F1719" s="17">
        <v>10</v>
      </c>
      <c r="G1719" s="25">
        <f t="shared" si="105"/>
        <v>-2</v>
      </c>
      <c r="H1719" s="15">
        <v>1</v>
      </c>
      <c r="I1719" s="17">
        <v>3</v>
      </c>
      <c r="J1719" s="25">
        <f t="shared" si="107"/>
        <v>-2</v>
      </c>
      <c r="K1719" s="15">
        <v>2</v>
      </c>
      <c r="L1719" s="17">
        <v>0</v>
      </c>
      <c r="M1719" s="25">
        <f t="shared" si="106"/>
        <v>2</v>
      </c>
      <c r="N1719" s="15">
        <v>11</v>
      </c>
      <c r="O1719" s="17">
        <v>13</v>
      </c>
      <c r="P1719" s="44">
        <f t="shared" si="108"/>
        <v>-2</v>
      </c>
    </row>
    <row r="1720" spans="1:16" ht="14.1" customHeight="1">
      <c r="A1720" s="2">
        <v>830</v>
      </c>
      <c r="B1720" s="2" t="str">
        <f>VLOOKUP(A1720,Sheet2!$A$1:$B$114,2)</f>
        <v>Scotland Co</v>
      </c>
      <c r="C1720" s="2">
        <v>8</v>
      </c>
      <c r="D1720" s="2" t="str">
        <f>VLOOKUP(C1720,Sheet1!$A$1:$B$18,2)</f>
        <v>Guidence Personnel</v>
      </c>
      <c r="E1720" s="15">
        <v>18</v>
      </c>
      <c r="F1720" s="17">
        <v>14</v>
      </c>
      <c r="G1720" s="25">
        <f t="shared" si="105"/>
        <v>4</v>
      </c>
      <c r="H1720" s="15">
        <v>0</v>
      </c>
      <c r="I1720" s="17">
        <v>1</v>
      </c>
      <c r="J1720" s="25">
        <f t="shared" si="107"/>
        <v>-1</v>
      </c>
      <c r="K1720" s="15">
        <v>0</v>
      </c>
      <c r="L1720" s="17">
        <v>5</v>
      </c>
      <c r="M1720" s="25">
        <f t="shared" si="106"/>
        <v>-5</v>
      </c>
      <c r="N1720" s="15">
        <v>18</v>
      </c>
      <c r="O1720" s="17">
        <v>20</v>
      </c>
      <c r="P1720" s="44">
        <f t="shared" si="108"/>
        <v>-2</v>
      </c>
    </row>
    <row r="1721" spans="1:16" ht="14.1" customHeight="1">
      <c r="A1721" s="2">
        <v>830</v>
      </c>
      <c r="B1721" s="2" t="str">
        <f>VLOOKUP(A1721,Sheet2!$A$1:$B$114,2)</f>
        <v>Scotland Co</v>
      </c>
      <c r="C1721" s="2">
        <v>9</v>
      </c>
      <c r="D1721" s="2" t="str">
        <f>VLOOKUP(C1721,Sheet1!$A$1:$B$18,2)</f>
        <v>Psychology Personnel</v>
      </c>
      <c r="E1721" s="15">
        <v>4</v>
      </c>
      <c r="F1721" s="17">
        <v>6</v>
      </c>
      <c r="G1721" s="25">
        <f t="shared" si="105"/>
        <v>-2</v>
      </c>
      <c r="H1721" s="15">
        <v>0</v>
      </c>
      <c r="I1721" s="17">
        <v>0</v>
      </c>
      <c r="J1721" s="25">
        <f t="shared" si="107"/>
        <v>0</v>
      </c>
      <c r="K1721" s="15">
        <v>2</v>
      </c>
      <c r="L1721" s="17">
        <v>0</v>
      </c>
      <c r="M1721" s="25">
        <f t="shared" si="106"/>
        <v>2</v>
      </c>
      <c r="N1721" s="15">
        <v>6</v>
      </c>
      <c r="O1721" s="17">
        <v>6</v>
      </c>
      <c r="P1721" s="44">
        <f t="shared" si="108"/>
        <v>0</v>
      </c>
    </row>
    <row r="1722" spans="1:16" ht="14.1" customHeight="1">
      <c r="A1722" s="2">
        <v>830</v>
      </c>
      <c r="B1722" s="2" t="str">
        <f>VLOOKUP(A1722,Sheet2!$A$1:$B$114,2)</f>
        <v>Scotland Co</v>
      </c>
      <c r="C1722" s="2">
        <v>10</v>
      </c>
      <c r="D1722" s="2" t="str">
        <f>VLOOKUP(C1722,Sheet1!$A$1:$B$18,2)</f>
        <v>Media Cordinators and Audio Visual</v>
      </c>
      <c r="E1722" s="15">
        <v>12</v>
      </c>
      <c r="F1722" s="17">
        <v>8</v>
      </c>
      <c r="G1722" s="25">
        <f t="shared" si="105"/>
        <v>4</v>
      </c>
      <c r="H1722" s="15">
        <v>2</v>
      </c>
      <c r="I1722" s="17">
        <v>0</v>
      </c>
      <c r="J1722" s="25">
        <f t="shared" si="107"/>
        <v>2</v>
      </c>
      <c r="K1722" s="15">
        <v>0</v>
      </c>
      <c r="L1722" s="17">
        <v>6</v>
      </c>
      <c r="M1722" s="25">
        <f t="shared" si="106"/>
        <v>-6</v>
      </c>
      <c r="N1722" s="15">
        <v>14</v>
      </c>
      <c r="O1722" s="17">
        <v>14</v>
      </c>
      <c r="P1722" s="44">
        <f t="shared" si="108"/>
        <v>0</v>
      </c>
    </row>
    <row r="1723" spans="1:16" ht="14.1" customHeight="1">
      <c r="A1723" s="2">
        <v>830</v>
      </c>
      <c r="B1723" s="2" t="str">
        <f>VLOOKUP(A1723,Sheet2!$A$1:$B$114,2)</f>
        <v>Scotland Co</v>
      </c>
      <c r="C1723" s="2">
        <v>11</v>
      </c>
      <c r="D1723" s="2" t="str">
        <f>VLOOKUP(C1723,Sheet1!$A$1:$B$18,2)</f>
        <v>Consultants and Supervisors of Instructions</v>
      </c>
      <c r="E1723" s="15">
        <v>10</v>
      </c>
      <c r="F1723" s="17">
        <v>14</v>
      </c>
      <c r="G1723" s="25">
        <f t="shared" si="105"/>
        <v>-4</v>
      </c>
      <c r="H1723" s="15">
        <v>3</v>
      </c>
      <c r="I1723" s="17">
        <v>5</v>
      </c>
      <c r="J1723" s="25">
        <f t="shared" si="107"/>
        <v>-2</v>
      </c>
      <c r="K1723" s="15">
        <v>1</v>
      </c>
      <c r="L1723" s="17">
        <v>1</v>
      </c>
      <c r="M1723" s="25">
        <f t="shared" si="106"/>
        <v>0</v>
      </c>
      <c r="N1723" s="15">
        <v>14</v>
      </c>
      <c r="O1723" s="17">
        <v>20</v>
      </c>
      <c r="P1723" s="44">
        <f t="shared" si="108"/>
        <v>-6</v>
      </c>
    </row>
    <row r="1724" spans="1:16" ht="14.1" customHeight="1">
      <c r="A1724" s="2">
        <v>830</v>
      </c>
      <c r="B1724" s="2" t="str">
        <f>VLOOKUP(A1724,Sheet2!$A$1:$B$114,2)</f>
        <v>Scotland Co</v>
      </c>
      <c r="C1724" s="2">
        <v>12</v>
      </c>
      <c r="D1724" s="2" t="str">
        <f>VLOOKUP(C1724,Sheet1!$A$1:$B$18,2)</f>
        <v>Other Professional Staff</v>
      </c>
      <c r="E1724" s="15">
        <v>26</v>
      </c>
      <c r="F1724" s="17">
        <v>24</v>
      </c>
      <c r="G1724" s="25">
        <f t="shared" si="105"/>
        <v>2</v>
      </c>
      <c r="H1724" s="15">
        <v>2</v>
      </c>
      <c r="I1724" s="17">
        <v>2</v>
      </c>
      <c r="J1724" s="25">
        <f t="shared" si="107"/>
        <v>0</v>
      </c>
      <c r="K1724" s="15">
        <v>2</v>
      </c>
      <c r="L1724" s="17">
        <v>5</v>
      </c>
      <c r="M1724" s="25">
        <f t="shared" si="106"/>
        <v>-3</v>
      </c>
      <c r="N1724" s="15">
        <v>30</v>
      </c>
      <c r="O1724" s="17">
        <v>31</v>
      </c>
      <c r="P1724" s="44">
        <f t="shared" si="108"/>
        <v>-1</v>
      </c>
    </row>
    <row r="1725" spans="1:16" ht="14.1" customHeight="1">
      <c r="A1725" s="2">
        <v>830</v>
      </c>
      <c r="B1725" s="2" t="str">
        <f>VLOOKUP(A1725,Sheet2!$A$1:$B$114,2)</f>
        <v>Scotland Co</v>
      </c>
      <c r="C1725" s="2">
        <v>13</v>
      </c>
      <c r="D1725" s="2" t="str">
        <f>VLOOKUP(C1725,Sheet1!$A$1:$B$18,2)</f>
        <v>Teacher Assistants</v>
      </c>
      <c r="E1725" s="15">
        <v>119</v>
      </c>
      <c r="F1725" s="17">
        <v>137</v>
      </c>
      <c r="G1725" s="25">
        <f t="shared" si="105"/>
        <v>-18</v>
      </c>
      <c r="H1725" s="15">
        <v>24</v>
      </c>
      <c r="I1725" s="17">
        <v>49</v>
      </c>
      <c r="J1725" s="25">
        <f t="shared" si="107"/>
        <v>-25</v>
      </c>
      <c r="K1725" s="15">
        <v>11</v>
      </c>
      <c r="L1725" s="17">
        <v>2</v>
      </c>
      <c r="M1725" s="25">
        <f t="shared" si="106"/>
        <v>9</v>
      </c>
      <c r="N1725" s="15">
        <v>154</v>
      </c>
      <c r="O1725" s="17">
        <v>188</v>
      </c>
      <c r="P1725" s="44">
        <f t="shared" si="108"/>
        <v>-34</v>
      </c>
    </row>
    <row r="1726" spans="1:16" ht="14.1" customHeight="1">
      <c r="A1726" s="2">
        <v>830</v>
      </c>
      <c r="B1726" s="2" t="str">
        <f>VLOOKUP(A1726,Sheet2!$A$1:$B$114,2)</f>
        <v>Scotland Co</v>
      </c>
      <c r="C1726" s="2">
        <v>14</v>
      </c>
      <c r="D1726" s="2" t="str">
        <f>VLOOKUP(C1726,Sheet1!$A$1:$B$18,2)</f>
        <v>Technicians</v>
      </c>
      <c r="E1726" s="15">
        <v>5</v>
      </c>
      <c r="F1726" s="17">
        <v>7</v>
      </c>
      <c r="G1726" s="25">
        <f t="shared" si="105"/>
        <v>-2</v>
      </c>
      <c r="H1726" s="15">
        <v>0</v>
      </c>
      <c r="I1726" s="17">
        <v>0</v>
      </c>
      <c r="J1726" s="25">
        <f t="shared" si="107"/>
        <v>0</v>
      </c>
      <c r="K1726" s="15">
        <v>0</v>
      </c>
      <c r="L1726" s="17">
        <v>0</v>
      </c>
      <c r="M1726" s="25">
        <f t="shared" si="106"/>
        <v>0</v>
      </c>
      <c r="N1726" s="15">
        <v>5</v>
      </c>
      <c r="O1726" s="17">
        <v>7</v>
      </c>
      <c r="P1726" s="44">
        <f t="shared" si="108"/>
        <v>-2</v>
      </c>
    </row>
    <row r="1727" spans="1:16" ht="14.1" customHeight="1">
      <c r="A1727" s="2">
        <v>830</v>
      </c>
      <c r="B1727" s="2" t="str">
        <f>VLOOKUP(A1727,Sheet2!$A$1:$B$114,2)</f>
        <v>Scotland Co</v>
      </c>
      <c r="C1727" s="2">
        <v>15</v>
      </c>
      <c r="D1727" s="2" t="str">
        <f>VLOOKUP(C1727,Sheet1!$A$1:$B$18,2)</f>
        <v>Clerks/Secretaries</v>
      </c>
      <c r="E1727" s="15">
        <v>47</v>
      </c>
      <c r="F1727" s="17">
        <v>55</v>
      </c>
      <c r="G1727" s="25">
        <f t="shared" ref="G1727:G1790" si="109">E1727-F1727</f>
        <v>-8</v>
      </c>
      <c r="H1727" s="15">
        <v>4</v>
      </c>
      <c r="I1727" s="17">
        <v>7</v>
      </c>
      <c r="J1727" s="25">
        <f t="shared" si="107"/>
        <v>-3</v>
      </c>
      <c r="K1727" s="15">
        <v>3</v>
      </c>
      <c r="L1727" s="17">
        <v>3</v>
      </c>
      <c r="M1727" s="25">
        <f t="shared" si="106"/>
        <v>0</v>
      </c>
      <c r="N1727" s="15">
        <v>54</v>
      </c>
      <c r="O1727" s="17">
        <v>65</v>
      </c>
      <c r="P1727" s="44">
        <f t="shared" si="108"/>
        <v>-11</v>
      </c>
    </row>
    <row r="1728" spans="1:16" ht="14.1" customHeight="1">
      <c r="A1728" s="2">
        <v>830</v>
      </c>
      <c r="B1728" s="2" t="str">
        <f>VLOOKUP(A1728,Sheet2!$A$1:$B$114,2)</f>
        <v>Scotland Co</v>
      </c>
      <c r="C1728" s="2">
        <v>16</v>
      </c>
      <c r="D1728" s="2" t="str">
        <f>VLOOKUP(C1728,Sheet1!$A$1:$B$18,2)</f>
        <v>Service Workers</v>
      </c>
      <c r="E1728" s="15">
        <v>48</v>
      </c>
      <c r="F1728" s="17">
        <v>55</v>
      </c>
      <c r="G1728" s="25">
        <f t="shared" si="109"/>
        <v>-7</v>
      </c>
      <c r="H1728" s="15">
        <v>0</v>
      </c>
      <c r="I1728" s="17">
        <v>1</v>
      </c>
      <c r="J1728" s="25">
        <f t="shared" si="107"/>
        <v>-1</v>
      </c>
      <c r="K1728" s="15">
        <v>42</v>
      </c>
      <c r="L1728" s="17">
        <v>64</v>
      </c>
      <c r="M1728" s="25">
        <f t="shared" si="106"/>
        <v>-22</v>
      </c>
      <c r="N1728" s="15">
        <v>90</v>
      </c>
      <c r="O1728" s="17">
        <v>120</v>
      </c>
      <c r="P1728" s="44">
        <f t="shared" si="108"/>
        <v>-30</v>
      </c>
    </row>
    <row r="1729" spans="1:16" ht="14.1" customHeight="1">
      <c r="A1729" s="2">
        <v>830</v>
      </c>
      <c r="B1729" s="2" t="str">
        <f>VLOOKUP(A1729,Sheet2!$A$1:$B$114,2)</f>
        <v>Scotland Co</v>
      </c>
      <c r="C1729" s="2">
        <v>17</v>
      </c>
      <c r="D1729" s="2" t="str">
        <f>VLOOKUP(C1729,Sheet1!$A$1:$B$18,2)</f>
        <v>Skilled Crafts</v>
      </c>
      <c r="E1729" s="15">
        <v>2</v>
      </c>
      <c r="F1729" s="17">
        <v>2</v>
      </c>
      <c r="G1729" s="25">
        <f t="shared" si="109"/>
        <v>0</v>
      </c>
      <c r="H1729" s="15">
        <v>0</v>
      </c>
      <c r="I1729" s="17">
        <v>0</v>
      </c>
      <c r="J1729" s="25">
        <f t="shared" si="107"/>
        <v>0</v>
      </c>
      <c r="K1729" s="15">
        <v>0</v>
      </c>
      <c r="L1729" s="17">
        <v>4</v>
      </c>
      <c r="M1729" s="25">
        <f t="shared" si="106"/>
        <v>-4</v>
      </c>
      <c r="N1729" s="15">
        <v>2</v>
      </c>
      <c r="O1729" s="17">
        <v>6</v>
      </c>
      <c r="P1729" s="44">
        <f t="shared" si="108"/>
        <v>-4</v>
      </c>
    </row>
    <row r="1730" spans="1:16" ht="14.1" customHeight="1">
      <c r="A1730" s="2">
        <v>830</v>
      </c>
      <c r="B1730" s="2" t="str">
        <f>VLOOKUP(A1730,Sheet2!$A$1:$B$114,2)</f>
        <v>Scotland Co</v>
      </c>
      <c r="C1730" s="2">
        <v>18</v>
      </c>
      <c r="D1730" s="2" t="str">
        <f>VLOOKUP(C1730,Sheet1!$A$1:$B$18,2)</f>
        <v>Laborers Unskilled</v>
      </c>
      <c r="E1730" s="15">
        <v>1</v>
      </c>
      <c r="F1730" s="17">
        <v>1</v>
      </c>
      <c r="G1730" s="25">
        <f t="shared" si="109"/>
        <v>0</v>
      </c>
      <c r="H1730" s="15">
        <v>0</v>
      </c>
      <c r="I1730" s="17">
        <v>0</v>
      </c>
      <c r="J1730" s="25">
        <f t="shared" si="107"/>
        <v>0</v>
      </c>
      <c r="K1730" s="15">
        <v>0</v>
      </c>
      <c r="L1730" s="17">
        <v>0</v>
      </c>
      <c r="M1730" s="25">
        <f t="shared" si="106"/>
        <v>0</v>
      </c>
      <c r="N1730" s="15">
        <v>1</v>
      </c>
      <c r="O1730" s="17">
        <v>1</v>
      </c>
      <c r="P1730" s="44">
        <f t="shared" si="108"/>
        <v>0</v>
      </c>
    </row>
    <row r="1731" spans="1:16" ht="14.1" customHeight="1">
      <c r="A1731" s="2">
        <v>840</v>
      </c>
      <c r="B1731" s="2" t="str">
        <f>VLOOKUP(A1731,Sheet2!$A$1:$B$114,2)</f>
        <v>Stanly Co</v>
      </c>
      <c r="C1731" s="2">
        <v>1</v>
      </c>
      <c r="D1731" s="2" t="str">
        <f>VLOOKUP(C1731,Sheet1!$A$1:$B$18,2)</f>
        <v>Officials, Administrators, Managers</v>
      </c>
      <c r="E1731" s="15">
        <v>8</v>
      </c>
      <c r="F1731" s="17">
        <v>9</v>
      </c>
      <c r="G1731" s="25">
        <f t="shared" si="109"/>
        <v>-1</v>
      </c>
      <c r="H1731" s="15">
        <v>0</v>
      </c>
      <c r="I1731" s="17">
        <v>0</v>
      </c>
      <c r="J1731" s="25">
        <f t="shared" si="107"/>
        <v>0</v>
      </c>
      <c r="K1731" s="15">
        <v>3</v>
      </c>
      <c r="L1731" s="17">
        <v>2</v>
      </c>
      <c r="M1731" s="25">
        <f t="shared" ref="M1731:M1794" si="110">K1731-L1731</f>
        <v>1</v>
      </c>
      <c r="N1731" s="15">
        <v>11</v>
      </c>
      <c r="O1731" s="17">
        <v>11</v>
      </c>
      <c r="P1731" s="44">
        <f t="shared" si="108"/>
        <v>0</v>
      </c>
    </row>
    <row r="1732" spans="1:16" ht="14.1" customHeight="1">
      <c r="A1732" s="2">
        <v>840</v>
      </c>
      <c r="B1732" s="2" t="str">
        <f>VLOOKUP(A1732,Sheet2!$A$1:$B$114,2)</f>
        <v>Stanly Co</v>
      </c>
      <c r="C1732" s="2">
        <v>2</v>
      </c>
      <c r="D1732" s="2" t="str">
        <f>VLOOKUP(C1732,Sheet1!$A$1:$B$18,2)</f>
        <v>Principals</v>
      </c>
      <c r="E1732" s="15">
        <v>22</v>
      </c>
      <c r="F1732" s="17">
        <v>7</v>
      </c>
      <c r="G1732" s="25">
        <f t="shared" si="109"/>
        <v>15</v>
      </c>
      <c r="H1732" s="15">
        <v>0</v>
      </c>
      <c r="I1732" s="17">
        <v>0</v>
      </c>
      <c r="J1732" s="25">
        <f t="shared" ref="J1732:J1795" si="111">H1732-I1732</f>
        <v>0</v>
      </c>
      <c r="K1732" s="15">
        <v>0</v>
      </c>
      <c r="L1732" s="17">
        <v>16</v>
      </c>
      <c r="M1732" s="25">
        <f t="shared" si="110"/>
        <v>-16</v>
      </c>
      <c r="N1732" s="15">
        <v>22</v>
      </c>
      <c r="O1732" s="17">
        <v>23</v>
      </c>
      <c r="P1732" s="44">
        <f t="shared" ref="P1732:P1795" si="112">N1732-O1732</f>
        <v>-1</v>
      </c>
    </row>
    <row r="1733" spans="1:16" ht="14.1" customHeight="1">
      <c r="A1733" s="2">
        <v>840</v>
      </c>
      <c r="B1733" s="2" t="str">
        <f>VLOOKUP(A1733,Sheet2!$A$1:$B$114,2)</f>
        <v>Stanly Co</v>
      </c>
      <c r="C1733" s="2">
        <v>3</v>
      </c>
      <c r="D1733" s="2" t="str">
        <f>VLOOKUP(C1733,Sheet1!$A$1:$B$18,2)</f>
        <v>Assistant Principals, Teaching</v>
      </c>
      <c r="E1733" s="15">
        <v>0</v>
      </c>
      <c r="F1733" s="17">
        <v>0</v>
      </c>
      <c r="G1733" s="25">
        <f t="shared" si="109"/>
        <v>0</v>
      </c>
      <c r="H1733" s="15">
        <v>0</v>
      </c>
      <c r="I1733" s="17">
        <v>0</v>
      </c>
      <c r="J1733" s="25">
        <f t="shared" si="111"/>
        <v>0</v>
      </c>
      <c r="K1733" s="15">
        <v>0</v>
      </c>
      <c r="L1733" s="17">
        <v>0</v>
      </c>
      <c r="M1733" s="25">
        <f t="shared" si="110"/>
        <v>0</v>
      </c>
      <c r="N1733" s="15">
        <v>0</v>
      </c>
      <c r="O1733" s="17">
        <v>0</v>
      </c>
      <c r="P1733" s="44">
        <f t="shared" si="112"/>
        <v>0</v>
      </c>
    </row>
    <row r="1734" spans="1:16" ht="14.1" customHeight="1">
      <c r="A1734" s="2">
        <v>840</v>
      </c>
      <c r="B1734" s="2" t="str">
        <f>VLOOKUP(A1734,Sheet2!$A$1:$B$114,2)</f>
        <v>Stanly Co</v>
      </c>
      <c r="C1734" s="2">
        <v>4</v>
      </c>
      <c r="D1734" s="2" t="str">
        <f>VLOOKUP(C1734,Sheet1!$A$1:$B$18,2)</f>
        <v>Assistant Principals, Non-Teaching</v>
      </c>
      <c r="E1734" s="15">
        <v>5</v>
      </c>
      <c r="F1734" s="17">
        <v>1</v>
      </c>
      <c r="G1734" s="25">
        <f t="shared" si="109"/>
        <v>4</v>
      </c>
      <c r="H1734" s="15">
        <v>0</v>
      </c>
      <c r="I1734" s="17">
        <v>0</v>
      </c>
      <c r="J1734" s="25">
        <f t="shared" si="111"/>
        <v>0</v>
      </c>
      <c r="K1734" s="15">
        <v>7</v>
      </c>
      <c r="L1734" s="17">
        <v>8</v>
      </c>
      <c r="M1734" s="25">
        <f t="shared" si="110"/>
        <v>-1</v>
      </c>
      <c r="N1734" s="15">
        <v>12</v>
      </c>
      <c r="O1734" s="17">
        <v>9</v>
      </c>
      <c r="P1734" s="44">
        <f t="shared" si="112"/>
        <v>3</v>
      </c>
    </row>
    <row r="1735" spans="1:16" ht="14.1" customHeight="1">
      <c r="A1735" s="2">
        <v>840</v>
      </c>
      <c r="B1735" s="2" t="str">
        <f>VLOOKUP(A1735,Sheet2!$A$1:$B$114,2)</f>
        <v>Stanly Co</v>
      </c>
      <c r="C1735" s="2">
        <v>5</v>
      </c>
      <c r="D1735" s="2" t="str">
        <f>VLOOKUP(C1735,Sheet1!$A$1:$B$18,2)</f>
        <v>Elementry Teachers</v>
      </c>
      <c r="E1735" s="15">
        <v>390</v>
      </c>
      <c r="F1735" s="17">
        <v>402</v>
      </c>
      <c r="G1735" s="25">
        <f t="shared" si="109"/>
        <v>-12</v>
      </c>
      <c r="H1735" s="15">
        <v>51</v>
      </c>
      <c r="I1735" s="17">
        <v>46</v>
      </c>
      <c r="J1735" s="25">
        <f t="shared" si="111"/>
        <v>5</v>
      </c>
      <c r="K1735" s="15">
        <v>3</v>
      </c>
      <c r="L1735" s="17">
        <v>13</v>
      </c>
      <c r="M1735" s="25">
        <f t="shared" si="110"/>
        <v>-10</v>
      </c>
      <c r="N1735" s="15">
        <v>444</v>
      </c>
      <c r="O1735" s="17">
        <v>461</v>
      </c>
      <c r="P1735" s="44">
        <f t="shared" si="112"/>
        <v>-17</v>
      </c>
    </row>
    <row r="1736" spans="1:16" ht="14.1" customHeight="1">
      <c r="A1736" s="2">
        <v>840</v>
      </c>
      <c r="B1736" s="2" t="str">
        <f>VLOOKUP(A1736,Sheet2!$A$1:$B$114,2)</f>
        <v>Stanly Co</v>
      </c>
      <c r="C1736" s="2">
        <v>6</v>
      </c>
      <c r="D1736" s="2" t="str">
        <f>VLOOKUP(C1736,Sheet1!$A$1:$B$18,2)</f>
        <v>Secondary Teachers</v>
      </c>
      <c r="E1736" s="15">
        <v>166</v>
      </c>
      <c r="F1736" s="17">
        <v>192</v>
      </c>
      <c r="G1736" s="25">
        <f t="shared" si="109"/>
        <v>-26</v>
      </c>
      <c r="H1736" s="15">
        <v>23</v>
      </c>
      <c r="I1736" s="17">
        <v>13</v>
      </c>
      <c r="J1736" s="25">
        <f t="shared" si="111"/>
        <v>10</v>
      </c>
      <c r="K1736" s="15">
        <v>1</v>
      </c>
      <c r="L1736" s="17">
        <v>0</v>
      </c>
      <c r="M1736" s="25">
        <f t="shared" si="110"/>
        <v>1</v>
      </c>
      <c r="N1736" s="15">
        <v>190</v>
      </c>
      <c r="O1736" s="17">
        <v>205</v>
      </c>
      <c r="P1736" s="44">
        <f t="shared" si="112"/>
        <v>-15</v>
      </c>
    </row>
    <row r="1737" spans="1:16" ht="14.1" customHeight="1">
      <c r="A1737" s="2">
        <v>840</v>
      </c>
      <c r="B1737" s="2" t="str">
        <f>VLOOKUP(A1737,Sheet2!$A$1:$B$114,2)</f>
        <v>Stanly Co</v>
      </c>
      <c r="C1737" s="2">
        <v>7</v>
      </c>
      <c r="D1737" s="2" t="str">
        <f>VLOOKUP(C1737,Sheet1!$A$1:$B$18,2)</f>
        <v>Other Teachers</v>
      </c>
      <c r="E1737" s="15">
        <v>2</v>
      </c>
      <c r="F1737" s="17">
        <v>2</v>
      </c>
      <c r="G1737" s="25">
        <f t="shared" si="109"/>
        <v>0</v>
      </c>
      <c r="H1737" s="15">
        <v>0</v>
      </c>
      <c r="I1737" s="17">
        <v>0</v>
      </c>
      <c r="J1737" s="25">
        <f t="shared" si="111"/>
        <v>0</v>
      </c>
      <c r="K1737" s="15">
        <v>0</v>
      </c>
      <c r="L1737" s="17">
        <v>0</v>
      </c>
      <c r="M1737" s="25">
        <f t="shared" si="110"/>
        <v>0</v>
      </c>
      <c r="N1737" s="15">
        <v>2</v>
      </c>
      <c r="O1737" s="17">
        <v>2</v>
      </c>
      <c r="P1737" s="44">
        <f t="shared" si="112"/>
        <v>0</v>
      </c>
    </row>
    <row r="1738" spans="1:16" ht="14.1" customHeight="1">
      <c r="A1738" s="2">
        <v>840</v>
      </c>
      <c r="B1738" s="2" t="str">
        <f>VLOOKUP(A1738,Sheet2!$A$1:$B$114,2)</f>
        <v>Stanly Co</v>
      </c>
      <c r="C1738" s="2">
        <v>8</v>
      </c>
      <c r="D1738" s="2" t="str">
        <f>VLOOKUP(C1738,Sheet1!$A$1:$B$18,2)</f>
        <v>Guidence Personnel</v>
      </c>
      <c r="E1738" s="15">
        <v>23</v>
      </c>
      <c r="F1738" s="17">
        <v>26</v>
      </c>
      <c r="G1738" s="25">
        <f t="shared" si="109"/>
        <v>-3</v>
      </c>
      <c r="H1738" s="15">
        <v>1</v>
      </c>
      <c r="I1738" s="17">
        <v>0</v>
      </c>
      <c r="J1738" s="25">
        <f t="shared" si="111"/>
        <v>1</v>
      </c>
      <c r="K1738" s="15">
        <v>1</v>
      </c>
      <c r="L1738" s="17">
        <v>2</v>
      </c>
      <c r="M1738" s="25">
        <f t="shared" si="110"/>
        <v>-1</v>
      </c>
      <c r="N1738" s="15">
        <v>25</v>
      </c>
      <c r="O1738" s="17">
        <v>28</v>
      </c>
      <c r="P1738" s="44">
        <f t="shared" si="112"/>
        <v>-3</v>
      </c>
    </row>
    <row r="1739" spans="1:16" ht="14.1" customHeight="1">
      <c r="A1739" s="2">
        <v>840</v>
      </c>
      <c r="B1739" s="2" t="str">
        <f>VLOOKUP(A1739,Sheet2!$A$1:$B$114,2)</f>
        <v>Stanly Co</v>
      </c>
      <c r="C1739" s="2">
        <v>9</v>
      </c>
      <c r="D1739" s="2" t="str">
        <f>VLOOKUP(C1739,Sheet1!$A$1:$B$18,2)</f>
        <v>Psychology Personnel</v>
      </c>
      <c r="E1739" s="15">
        <v>0</v>
      </c>
      <c r="F1739" s="17">
        <v>2</v>
      </c>
      <c r="G1739" s="25">
        <f t="shared" si="109"/>
        <v>-2</v>
      </c>
      <c r="H1739" s="15">
        <v>0</v>
      </c>
      <c r="I1739" s="17">
        <v>0</v>
      </c>
      <c r="J1739" s="25">
        <f t="shared" si="111"/>
        <v>0</v>
      </c>
      <c r="K1739" s="15">
        <v>0</v>
      </c>
      <c r="L1739" s="17">
        <v>0</v>
      </c>
      <c r="M1739" s="25">
        <f t="shared" si="110"/>
        <v>0</v>
      </c>
      <c r="N1739" s="15">
        <v>0</v>
      </c>
      <c r="O1739" s="17">
        <v>2</v>
      </c>
      <c r="P1739" s="44">
        <f t="shared" si="112"/>
        <v>-2</v>
      </c>
    </row>
    <row r="1740" spans="1:16" ht="14.1" customHeight="1">
      <c r="A1740" s="2">
        <v>840</v>
      </c>
      <c r="B1740" s="2" t="str">
        <f>VLOOKUP(A1740,Sheet2!$A$1:$B$114,2)</f>
        <v>Stanly Co</v>
      </c>
      <c r="C1740" s="2">
        <v>10</v>
      </c>
      <c r="D1740" s="2" t="str">
        <f>VLOOKUP(C1740,Sheet1!$A$1:$B$18,2)</f>
        <v>Media Cordinators and Audio Visual</v>
      </c>
      <c r="E1740" s="15">
        <v>16</v>
      </c>
      <c r="F1740" s="17">
        <v>17</v>
      </c>
      <c r="G1740" s="25">
        <f t="shared" si="109"/>
        <v>-1</v>
      </c>
      <c r="H1740" s="15">
        <v>0</v>
      </c>
      <c r="I1740" s="17">
        <v>0</v>
      </c>
      <c r="J1740" s="25">
        <f t="shared" si="111"/>
        <v>0</v>
      </c>
      <c r="K1740" s="15">
        <v>0</v>
      </c>
      <c r="L1740" s="17">
        <v>0</v>
      </c>
      <c r="M1740" s="25">
        <f t="shared" si="110"/>
        <v>0</v>
      </c>
      <c r="N1740" s="15">
        <v>16</v>
      </c>
      <c r="O1740" s="17">
        <v>17</v>
      </c>
      <c r="P1740" s="44">
        <f t="shared" si="112"/>
        <v>-1</v>
      </c>
    </row>
    <row r="1741" spans="1:16" ht="14.1" customHeight="1">
      <c r="A1741" s="2">
        <v>840</v>
      </c>
      <c r="B1741" s="2" t="str">
        <f>VLOOKUP(A1741,Sheet2!$A$1:$B$114,2)</f>
        <v>Stanly Co</v>
      </c>
      <c r="C1741" s="2">
        <v>11</v>
      </c>
      <c r="D1741" s="2" t="str">
        <f>VLOOKUP(C1741,Sheet1!$A$1:$B$18,2)</f>
        <v>Consultants and Supervisors of Instructions</v>
      </c>
      <c r="E1741" s="15">
        <v>0</v>
      </c>
      <c r="F1741" s="17">
        <v>0</v>
      </c>
      <c r="G1741" s="25">
        <f t="shared" si="109"/>
        <v>0</v>
      </c>
      <c r="H1741" s="15">
        <v>0</v>
      </c>
      <c r="I1741" s="17">
        <v>0</v>
      </c>
      <c r="J1741" s="25">
        <f t="shared" si="111"/>
        <v>0</v>
      </c>
      <c r="K1741" s="15">
        <v>0</v>
      </c>
      <c r="L1741" s="17">
        <v>0</v>
      </c>
      <c r="M1741" s="25">
        <f t="shared" si="110"/>
        <v>0</v>
      </c>
      <c r="N1741" s="15">
        <v>0</v>
      </c>
      <c r="O1741" s="17">
        <v>0</v>
      </c>
      <c r="P1741" s="44">
        <f t="shared" si="112"/>
        <v>0</v>
      </c>
    </row>
    <row r="1742" spans="1:16" ht="14.1" customHeight="1">
      <c r="A1742" s="2">
        <v>840</v>
      </c>
      <c r="B1742" s="2" t="str">
        <f>VLOOKUP(A1742,Sheet2!$A$1:$B$114,2)</f>
        <v>Stanly Co</v>
      </c>
      <c r="C1742" s="2">
        <v>12</v>
      </c>
      <c r="D1742" s="2" t="str">
        <f>VLOOKUP(C1742,Sheet1!$A$1:$B$18,2)</f>
        <v>Other Professional Staff</v>
      </c>
      <c r="E1742" s="15">
        <v>12</v>
      </c>
      <c r="F1742" s="17">
        <v>14</v>
      </c>
      <c r="G1742" s="25">
        <f t="shared" si="109"/>
        <v>-2</v>
      </c>
      <c r="H1742" s="15">
        <v>4</v>
      </c>
      <c r="I1742" s="17">
        <v>6</v>
      </c>
      <c r="J1742" s="25">
        <f t="shared" si="111"/>
        <v>-2</v>
      </c>
      <c r="K1742" s="15">
        <v>9</v>
      </c>
      <c r="L1742" s="17">
        <v>6</v>
      </c>
      <c r="M1742" s="25">
        <f t="shared" si="110"/>
        <v>3</v>
      </c>
      <c r="N1742" s="15">
        <v>25</v>
      </c>
      <c r="O1742" s="17">
        <v>26</v>
      </c>
      <c r="P1742" s="44">
        <f t="shared" si="112"/>
        <v>-1</v>
      </c>
    </row>
    <row r="1743" spans="1:16" ht="14.1" customHeight="1">
      <c r="A1743" s="2">
        <v>840</v>
      </c>
      <c r="B1743" s="2" t="str">
        <f>VLOOKUP(A1743,Sheet2!$A$1:$B$114,2)</f>
        <v>Stanly Co</v>
      </c>
      <c r="C1743" s="2">
        <v>13</v>
      </c>
      <c r="D1743" s="2" t="str">
        <f>VLOOKUP(C1743,Sheet1!$A$1:$B$18,2)</f>
        <v>Teacher Assistants</v>
      </c>
      <c r="E1743" s="15">
        <v>145</v>
      </c>
      <c r="F1743" s="17">
        <v>114</v>
      </c>
      <c r="G1743" s="25">
        <f t="shared" si="109"/>
        <v>31</v>
      </c>
      <c r="H1743" s="15">
        <v>31</v>
      </c>
      <c r="I1743" s="17">
        <v>40</v>
      </c>
      <c r="J1743" s="25">
        <f t="shared" si="111"/>
        <v>-9</v>
      </c>
      <c r="K1743" s="15">
        <v>2</v>
      </c>
      <c r="L1743" s="17">
        <v>11</v>
      </c>
      <c r="M1743" s="25">
        <f t="shared" si="110"/>
        <v>-9</v>
      </c>
      <c r="N1743" s="15">
        <v>178</v>
      </c>
      <c r="O1743" s="17">
        <v>165</v>
      </c>
      <c r="P1743" s="44">
        <f t="shared" si="112"/>
        <v>13</v>
      </c>
    </row>
    <row r="1744" spans="1:16" ht="14.1" customHeight="1">
      <c r="A1744" s="2">
        <v>840</v>
      </c>
      <c r="B1744" s="2" t="str">
        <f>VLOOKUP(A1744,Sheet2!$A$1:$B$114,2)</f>
        <v>Stanly Co</v>
      </c>
      <c r="C1744" s="2">
        <v>14</v>
      </c>
      <c r="D1744" s="2" t="str">
        <f>VLOOKUP(C1744,Sheet1!$A$1:$B$18,2)</f>
        <v>Technicians</v>
      </c>
      <c r="E1744" s="15">
        <v>4</v>
      </c>
      <c r="F1744" s="17">
        <v>1</v>
      </c>
      <c r="G1744" s="25">
        <f t="shared" si="109"/>
        <v>3</v>
      </c>
      <c r="H1744" s="15">
        <v>0</v>
      </c>
      <c r="I1744" s="17">
        <v>4</v>
      </c>
      <c r="J1744" s="25">
        <f t="shared" si="111"/>
        <v>-4</v>
      </c>
      <c r="K1744" s="15">
        <v>0</v>
      </c>
      <c r="L1744" s="17">
        <v>0</v>
      </c>
      <c r="M1744" s="25">
        <f t="shared" si="110"/>
        <v>0</v>
      </c>
      <c r="N1744" s="15">
        <v>4</v>
      </c>
      <c r="O1744" s="17">
        <v>5</v>
      </c>
      <c r="P1744" s="44">
        <f t="shared" si="112"/>
        <v>-1</v>
      </c>
    </row>
    <row r="1745" spans="1:16" ht="14.1" customHeight="1">
      <c r="A1745" s="2">
        <v>840</v>
      </c>
      <c r="B1745" s="2" t="str">
        <f>VLOOKUP(A1745,Sheet2!$A$1:$B$114,2)</f>
        <v>Stanly Co</v>
      </c>
      <c r="C1745" s="2">
        <v>15</v>
      </c>
      <c r="D1745" s="2" t="str">
        <f>VLOOKUP(C1745,Sheet1!$A$1:$B$18,2)</f>
        <v>Clerks/Secretaries</v>
      </c>
      <c r="E1745" s="15">
        <v>50</v>
      </c>
      <c r="F1745" s="17">
        <v>30</v>
      </c>
      <c r="G1745" s="25">
        <f t="shared" si="109"/>
        <v>20</v>
      </c>
      <c r="H1745" s="15">
        <v>4</v>
      </c>
      <c r="I1745" s="17">
        <v>36</v>
      </c>
      <c r="J1745" s="25">
        <f t="shared" si="111"/>
        <v>-32</v>
      </c>
      <c r="K1745" s="15">
        <v>2</v>
      </c>
      <c r="L1745" s="17">
        <v>2</v>
      </c>
      <c r="M1745" s="25">
        <f t="shared" si="110"/>
        <v>0</v>
      </c>
      <c r="N1745" s="15">
        <v>56</v>
      </c>
      <c r="O1745" s="17">
        <v>68</v>
      </c>
      <c r="P1745" s="44">
        <f t="shared" si="112"/>
        <v>-12</v>
      </c>
    </row>
    <row r="1746" spans="1:16" ht="14.1" customHeight="1">
      <c r="A1746" s="2">
        <v>840</v>
      </c>
      <c r="B1746" s="2" t="str">
        <f>VLOOKUP(A1746,Sheet2!$A$1:$B$114,2)</f>
        <v>Stanly Co</v>
      </c>
      <c r="C1746" s="2">
        <v>16</v>
      </c>
      <c r="D1746" s="2" t="str">
        <f>VLOOKUP(C1746,Sheet1!$A$1:$B$18,2)</f>
        <v>Service Workers</v>
      </c>
      <c r="E1746" s="15">
        <v>65</v>
      </c>
      <c r="F1746" s="17">
        <v>25</v>
      </c>
      <c r="G1746" s="25">
        <f t="shared" si="109"/>
        <v>40</v>
      </c>
      <c r="H1746" s="15">
        <v>5</v>
      </c>
      <c r="I1746" s="17">
        <v>32</v>
      </c>
      <c r="J1746" s="25">
        <f t="shared" si="111"/>
        <v>-27</v>
      </c>
      <c r="K1746" s="15">
        <v>76</v>
      </c>
      <c r="L1746" s="17">
        <v>56</v>
      </c>
      <c r="M1746" s="25">
        <f t="shared" si="110"/>
        <v>20</v>
      </c>
      <c r="N1746" s="15">
        <v>146</v>
      </c>
      <c r="O1746" s="17">
        <v>113</v>
      </c>
      <c r="P1746" s="44">
        <f t="shared" si="112"/>
        <v>33</v>
      </c>
    </row>
    <row r="1747" spans="1:16" ht="14.1" customHeight="1">
      <c r="A1747" s="2">
        <v>840</v>
      </c>
      <c r="B1747" s="2" t="str">
        <f>VLOOKUP(A1747,Sheet2!$A$1:$B$114,2)</f>
        <v>Stanly Co</v>
      </c>
      <c r="C1747" s="2">
        <v>17</v>
      </c>
      <c r="D1747" s="2" t="str">
        <f>VLOOKUP(C1747,Sheet1!$A$1:$B$18,2)</f>
        <v>Skilled Crafts</v>
      </c>
      <c r="E1747" s="15">
        <v>0</v>
      </c>
      <c r="F1747" s="17">
        <v>0</v>
      </c>
      <c r="G1747" s="25">
        <f t="shared" si="109"/>
        <v>0</v>
      </c>
      <c r="H1747" s="15">
        <v>0</v>
      </c>
      <c r="I1747" s="17">
        <v>0</v>
      </c>
      <c r="J1747" s="25">
        <f t="shared" si="111"/>
        <v>0</v>
      </c>
      <c r="K1747" s="15">
        <v>0</v>
      </c>
      <c r="L1747" s="17">
        <v>0</v>
      </c>
      <c r="M1747" s="25">
        <f t="shared" si="110"/>
        <v>0</v>
      </c>
      <c r="N1747" s="15">
        <v>0</v>
      </c>
      <c r="O1747" s="17">
        <v>0</v>
      </c>
      <c r="P1747" s="44">
        <f t="shared" si="112"/>
        <v>0</v>
      </c>
    </row>
    <row r="1748" spans="1:16" ht="14.1" customHeight="1">
      <c r="A1748" s="2">
        <v>840</v>
      </c>
      <c r="B1748" s="2" t="str">
        <f>VLOOKUP(A1748,Sheet2!$A$1:$B$114,2)</f>
        <v>Stanly Co</v>
      </c>
      <c r="C1748" s="2">
        <v>18</v>
      </c>
      <c r="D1748" s="2" t="str">
        <f>VLOOKUP(C1748,Sheet1!$A$1:$B$18,2)</f>
        <v>Laborers Unskilled</v>
      </c>
      <c r="E1748" s="15">
        <v>0</v>
      </c>
      <c r="F1748" s="17">
        <v>0</v>
      </c>
      <c r="G1748" s="25">
        <f t="shared" si="109"/>
        <v>0</v>
      </c>
      <c r="H1748" s="15">
        <v>0</v>
      </c>
      <c r="I1748" s="17">
        <v>0</v>
      </c>
      <c r="J1748" s="25">
        <f t="shared" si="111"/>
        <v>0</v>
      </c>
      <c r="K1748" s="15">
        <v>0</v>
      </c>
      <c r="L1748" s="17">
        <v>0</v>
      </c>
      <c r="M1748" s="25">
        <f t="shared" si="110"/>
        <v>0</v>
      </c>
      <c r="N1748" s="15">
        <v>0</v>
      </c>
      <c r="O1748" s="17">
        <v>0</v>
      </c>
      <c r="P1748" s="44">
        <f t="shared" si="112"/>
        <v>0</v>
      </c>
    </row>
    <row r="1749" spans="1:16" ht="14.1" customHeight="1">
      <c r="A1749" s="2">
        <v>850</v>
      </c>
      <c r="B1749" s="2" t="str">
        <f>VLOOKUP(A1749,Sheet2!$A$1:$B$114,2)</f>
        <v>Stanly Co</v>
      </c>
      <c r="C1749" s="2">
        <v>1</v>
      </c>
      <c r="D1749" s="2" t="str">
        <f>VLOOKUP(C1749,Sheet1!$A$1:$B$18,2)</f>
        <v>Officials, Administrators, Managers</v>
      </c>
      <c r="E1749" s="15">
        <v>8</v>
      </c>
      <c r="F1749" s="17">
        <v>10</v>
      </c>
      <c r="G1749" s="25">
        <f t="shared" si="109"/>
        <v>-2</v>
      </c>
      <c r="H1749" s="15">
        <v>0</v>
      </c>
      <c r="I1749" s="17">
        <v>0</v>
      </c>
      <c r="J1749" s="25">
        <f t="shared" si="111"/>
        <v>0</v>
      </c>
      <c r="K1749" s="15">
        <v>8</v>
      </c>
      <c r="L1749" s="17">
        <v>7</v>
      </c>
      <c r="M1749" s="25">
        <f t="shared" si="110"/>
        <v>1</v>
      </c>
      <c r="N1749" s="15">
        <v>16</v>
      </c>
      <c r="O1749" s="17">
        <v>17</v>
      </c>
      <c r="P1749" s="44">
        <f t="shared" si="112"/>
        <v>-1</v>
      </c>
    </row>
    <row r="1750" spans="1:16" ht="14.1" customHeight="1">
      <c r="A1750" s="2">
        <v>850</v>
      </c>
      <c r="B1750" s="2" t="str">
        <f>VLOOKUP(A1750,Sheet2!$A$1:$B$114,2)</f>
        <v>Stanly Co</v>
      </c>
      <c r="C1750" s="2">
        <v>2</v>
      </c>
      <c r="D1750" s="2" t="str">
        <f>VLOOKUP(C1750,Sheet1!$A$1:$B$18,2)</f>
        <v>Principals</v>
      </c>
      <c r="E1750" s="15">
        <v>19</v>
      </c>
      <c r="F1750" s="17">
        <v>18</v>
      </c>
      <c r="G1750" s="25">
        <f t="shared" si="109"/>
        <v>1</v>
      </c>
      <c r="H1750" s="15">
        <v>0</v>
      </c>
      <c r="I1750" s="17">
        <v>0</v>
      </c>
      <c r="J1750" s="25">
        <f t="shared" si="111"/>
        <v>0</v>
      </c>
      <c r="K1750" s="15">
        <v>1</v>
      </c>
      <c r="L1750" s="17">
        <v>1</v>
      </c>
      <c r="M1750" s="25">
        <f t="shared" si="110"/>
        <v>0</v>
      </c>
      <c r="N1750" s="15">
        <v>20</v>
      </c>
      <c r="O1750" s="17">
        <v>19</v>
      </c>
      <c r="P1750" s="44">
        <f t="shared" si="112"/>
        <v>1</v>
      </c>
    </row>
    <row r="1751" spans="1:16" ht="14.1" customHeight="1">
      <c r="A1751" s="2">
        <v>850</v>
      </c>
      <c r="B1751" s="2" t="str">
        <f>VLOOKUP(A1751,Sheet2!$A$1:$B$114,2)</f>
        <v>Stanly Co</v>
      </c>
      <c r="C1751" s="2">
        <v>3</v>
      </c>
      <c r="D1751" s="2" t="str">
        <f>VLOOKUP(C1751,Sheet1!$A$1:$B$18,2)</f>
        <v>Assistant Principals, Teaching</v>
      </c>
      <c r="E1751" s="15">
        <v>0</v>
      </c>
      <c r="F1751" s="17">
        <v>0</v>
      </c>
      <c r="G1751" s="25">
        <f t="shared" si="109"/>
        <v>0</v>
      </c>
      <c r="H1751" s="15">
        <v>0</v>
      </c>
      <c r="I1751" s="17">
        <v>0</v>
      </c>
      <c r="J1751" s="25">
        <f t="shared" si="111"/>
        <v>0</v>
      </c>
      <c r="K1751" s="15">
        <v>0</v>
      </c>
      <c r="L1751" s="17">
        <v>0</v>
      </c>
      <c r="M1751" s="25">
        <f t="shared" si="110"/>
        <v>0</v>
      </c>
      <c r="N1751" s="15">
        <v>0</v>
      </c>
      <c r="O1751" s="17">
        <v>0</v>
      </c>
      <c r="P1751" s="44">
        <f t="shared" si="112"/>
        <v>0</v>
      </c>
    </row>
    <row r="1752" spans="1:16" ht="14.1" customHeight="1">
      <c r="A1752" s="2">
        <v>850</v>
      </c>
      <c r="B1752" s="2" t="str">
        <f>VLOOKUP(A1752,Sheet2!$A$1:$B$114,2)</f>
        <v>Stanly Co</v>
      </c>
      <c r="C1752" s="2">
        <v>4</v>
      </c>
      <c r="D1752" s="2" t="str">
        <f>VLOOKUP(C1752,Sheet1!$A$1:$B$18,2)</f>
        <v>Assistant Principals, Non-Teaching</v>
      </c>
      <c r="E1752" s="15">
        <v>9</v>
      </c>
      <c r="F1752" s="17">
        <v>10</v>
      </c>
      <c r="G1752" s="25">
        <f t="shared" si="109"/>
        <v>-1</v>
      </c>
      <c r="H1752" s="15">
        <v>1</v>
      </c>
      <c r="I1752" s="17">
        <v>0</v>
      </c>
      <c r="J1752" s="25">
        <f t="shared" si="111"/>
        <v>1</v>
      </c>
      <c r="K1752" s="15">
        <v>0</v>
      </c>
      <c r="L1752" s="17">
        <v>1</v>
      </c>
      <c r="M1752" s="25">
        <f t="shared" si="110"/>
        <v>-1</v>
      </c>
      <c r="N1752" s="15">
        <v>10</v>
      </c>
      <c r="O1752" s="17">
        <v>11</v>
      </c>
      <c r="P1752" s="44">
        <f t="shared" si="112"/>
        <v>-1</v>
      </c>
    </row>
    <row r="1753" spans="1:16" ht="14.1" customHeight="1">
      <c r="A1753" s="2">
        <v>850</v>
      </c>
      <c r="B1753" s="2" t="str">
        <f>VLOOKUP(A1753,Sheet2!$A$1:$B$114,2)</f>
        <v>Stanly Co</v>
      </c>
      <c r="C1753" s="2">
        <v>5</v>
      </c>
      <c r="D1753" s="2" t="str">
        <f>VLOOKUP(C1753,Sheet1!$A$1:$B$18,2)</f>
        <v>Elementry Teachers</v>
      </c>
      <c r="E1753" s="15">
        <v>135</v>
      </c>
      <c r="F1753" s="17">
        <v>138</v>
      </c>
      <c r="G1753" s="25">
        <f t="shared" si="109"/>
        <v>-3</v>
      </c>
      <c r="H1753" s="15">
        <v>33</v>
      </c>
      <c r="I1753" s="17">
        <v>30</v>
      </c>
      <c r="J1753" s="25">
        <f t="shared" si="111"/>
        <v>3</v>
      </c>
      <c r="K1753" s="15">
        <v>6</v>
      </c>
      <c r="L1753" s="17">
        <v>9</v>
      </c>
      <c r="M1753" s="25">
        <f t="shared" si="110"/>
        <v>-3</v>
      </c>
      <c r="N1753" s="15">
        <v>174</v>
      </c>
      <c r="O1753" s="17">
        <v>177</v>
      </c>
      <c r="P1753" s="44">
        <f t="shared" si="112"/>
        <v>-3</v>
      </c>
    </row>
    <row r="1754" spans="1:16" ht="14.1" customHeight="1">
      <c r="A1754" s="2">
        <v>850</v>
      </c>
      <c r="B1754" s="2" t="str">
        <f>VLOOKUP(A1754,Sheet2!$A$1:$B$114,2)</f>
        <v>Stanly Co</v>
      </c>
      <c r="C1754" s="2">
        <v>6</v>
      </c>
      <c r="D1754" s="2" t="str">
        <f>VLOOKUP(C1754,Sheet1!$A$1:$B$18,2)</f>
        <v>Secondary Teachers</v>
      </c>
      <c r="E1754" s="15">
        <v>233</v>
      </c>
      <c r="F1754" s="17">
        <v>237</v>
      </c>
      <c r="G1754" s="25">
        <f t="shared" si="109"/>
        <v>-4</v>
      </c>
      <c r="H1754" s="15">
        <v>15</v>
      </c>
      <c r="I1754" s="17">
        <v>11</v>
      </c>
      <c r="J1754" s="25">
        <f t="shared" si="111"/>
        <v>4</v>
      </c>
      <c r="K1754" s="15">
        <v>3</v>
      </c>
      <c r="L1754" s="17">
        <v>14</v>
      </c>
      <c r="M1754" s="25">
        <f t="shared" si="110"/>
        <v>-11</v>
      </c>
      <c r="N1754" s="15">
        <v>251</v>
      </c>
      <c r="O1754" s="17">
        <v>262</v>
      </c>
      <c r="P1754" s="44">
        <f t="shared" si="112"/>
        <v>-11</v>
      </c>
    </row>
    <row r="1755" spans="1:16" ht="14.1" customHeight="1">
      <c r="A1755" s="2">
        <v>850</v>
      </c>
      <c r="B1755" s="2" t="str">
        <f>VLOOKUP(A1755,Sheet2!$A$1:$B$114,2)</f>
        <v>Stanly Co</v>
      </c>
      <c r="C1755" s="2">
        <v>7</v>
      </c>
      <c r="D1755" s="2" t="str">
        <f>VLOOKUP(C1755,Sheet1!$A$1:$B$18,2)</f>
        <v>Other Teachers</v>
      </c>
      <c r="E1755" s="15">
        <v>42</v>
      </c>
      <c r="F1755" s="17">
        <v>43</v>
      </c>
      <c r="G1755" s="25">
        <f t="shared" si="109"/>
        <v>-1</v>
      </c>
      <c r="H1755" s="15">
        <v>14</v>
      </c>
      <c r="I1755" s="17">
        <v>14</v>
      </c>
      <c r="J1755" s="25">
        <f t="shared" si="111"/>
        <v>0</v>
      </c>
      <c r="K1755" s="15">
        <v>2</v>
      </c>
      <c r="L1755" s="17">
        <v>2</v>
      </c>
      <c r="M1755" s="25">
        <f t="shared" si="110"/>
        <v>0</v>
      </c>
      <c r="N1755" s="15">
        <v>58</v>
      </c>
      <c r="O1755" s="17">
        <v>59</v>
      </c>
      <c r="P1755" s="44">
        <f t="shared" si="112"/>
        <v>-1</v>
      </c>
    </row>
    <row r="1756" spans="1:16" ht="17.100000000000001" customHeight="1">
      <c r="A1756" s="2">
        <v>850</v>
      </c>
      <c r="B1756" s="2" t="str">
        <f>VLOOKUP(A1756,Sheet2!$A$1:$B$114,2)</f>
        <v>Stanly Co</v>
      </c>
      <c r="C1756" s="2">
        <v>8</v>
      </c>
      <c r="D1756" s="2" t="str">
        <f>VLOOKUP(C1756,Sheet1!$A$1:$B$18,2)</f>
        <v>Guidence Personnel</v>
      </c>
      <c r="E1756" s="15">
        <v>22</v>
      </c>
      <c r="F1756" s="17">
        <v>23</v>
      </c>
      <c r="G1756" s="25">
        <f t="shared" si="109"/>
        <v>-1</v>
      </c>
      <c r="H1756" s="15">
        <v>0</v>
      </c>
      <c r="I1756" s="17">
        <v>0</v>
      </c>
      <c r="J1756" s="25">
        <f t="shared" si="111"/>
        <v>0</v>
      </c>
      <c r="K1756" s="15">
        <v>0</v>
      </c>
      <c r="L1756" s="17">
        <v>0</v>
      </c>
      <c r="M1756" s="25">
        <f t="shared" si="110"/>
        <v>0</v>
      </c>
      <c r="N1756" s="15">
        <v>22</v>
      </c>
      <c r="O1756" s="17">
        <v>23</v>
      </c>
      <c r="P1756" s="44">
        <f t="shared" si="112"/>
        <v>-1</v>
      </c>
    </row>
    <row r="1757" spans="1:16" ht="17.100000000000001" customHeight="1">
      <c r="A1757" s="2">
        <v>850</v>
      </c>
      <c r="B1757" s="2" t="str">
        <f>VLOOKUP(A1757,Sheet2!$A$1:$B$114,2)</f>
        <v>Stanly Co</v>
      </c>
      <c r="C1757" s="2">
        <v>9</v>
      </c>
      <c r="D1757" s="2" t="str">
        <f>VLOOKUP(C1757,Sheet1!$A$1:$B$18,2)</f>
        <v>Psychology Personnel</v>
      </c>
      <c r="E1757" s="15">
        <v>3</v>
      </c>
      <c r="F1757" s="17">
        <v>3</v>
      </c>
      <c r="G1757" s="25">
        <f t="shared" si="109"/>
        <v>0</v>
      </c>
      <c r="H1757" s="15">
        <v>0</v>
      </c>
      <c r="I1757" s="17">
        <v>0</v>
      </c>
      <c r="J1757" s="25">
        <f t="shared" si="111"/>
        <v>0</v>
      </c>
      <c r="K1757" s="15">
        <v>0</v>
      </c>
      <c r="L1757" s="17">
        <v>0</v>
      </c>
      <c r="M1757" s="25">
        <f t="shared" si="110"/>
        <v>0</v>
      </c>
      <c r="N1757" s="15">
        <v>3</v>
      </c>
      <c r="O1757" s="17">
        <v>3</v>
      </c>
      <c r="P1757" s="44">
        <f t="shared" si="112"/>
        <v>0</v>
      </c>
    </row>
    <row r="1758" spans="1:16" ht="14.1" customHeight="1">
      <c r="A1758" s="2">
        <v>850</v>
      </c>
      <c r="B1758" s="2" t="str">
        <f>VLOOKUP(A1758,Sheet2!$A$1:$B$114,2)</f>
        <v>Stanly Co</v>
      </c>
      <c r="C1758" s="2">
        <v>10</v>
      </c>
      <c r="D1758" s="2" t="str">
        <f>VLOOKUP(C1758,Sheet1!$A$1:$B$18,2)</f>
        <v>Media Cordinators and Audio Visual</v>
      </c>
      <c r="E1758" s="15">
        <v>18</v>
      </c>
      <c r="F1758" s="17">
        <v>17</v>
      </c>
      <c r="G1758" s="25">
        <f t="shared" si="109"/>
        <v>1</v>
      </c>
      <c r="H1758" s="15">
        <v>0</v>
      </c>
      <c r="I1758" s="17">
        <v>0</v>
      </c>
      <c r="J1758" s="25">
        <f t="shared" si="111"/>
        <v>0</v>
      </c>
      <c r="K1758" s="15">
        <v>0</v>
      </c>
      <c r="L1758" s="17">
        <v>0</v>
      </c>
      <c r="M1758" s="25">
        <f t="shared" si="110"/>
        <v>0</v>
      </c>
      <c r="N1758" s="15">
        <v>18</v>
      </c>
      <c r="O1758" s="17">
        <v>17</v>
      </c>
      <c r="P1758" s="44">
        <f t="shared" si="112"/>
        <v>1</v>
      </c>
    </row>
    <row r="1759" spans="1:16" ht="14.1" customHeight="1">
      <c r="A1759" s="2">
        <v>850</v>
      </c>
      <c r="B1759" s="2" t="str">
        <f>VLOOKUP(A1759,Sheet2!$A$1:$B$114,2)</f>
        <v>Stanly Co</v>
      </c>
      <c r="C1759" s="2">
        <v>11</v>
      </c>
      <c r="D1759" s="2" t="str">
        <f>VLOOKUP(C1759,Sheet1!$A$1:$B$18,2)</f>
        <v>Consultants and Supervisors of Instructions</v>
      </c>
      <c r="E1759" s="15">
        <v>6</v>
      </c>
      <c r="F1759" s="17">
        <v>8</v>
      </c>
      <c r="G1759" s="25">
        <f t="shared" si="109"/>
        <v>-2</v>
      </c>
      <c r="H1759" s="15">
        <v>0</v>
      </c>
      <c r="I1759" s="17">
        <v>0</v>
      </c>
      <c r="J1759" s="25">
        <f t="shared" si="111"/>
        <v>0</v>
      </c>
      <c r="K1759" s="15">
        <v>3</v>
      </c>
      <c r="L1759" s="17">
        <v>3</v>
      </c>
      <c r="M1759" s="25">
        <f t="shared" si="110"/>
        <v>0</v>
      </c>
      <c r="N1759" s="15">
        <v>9</v>
      </c>
      <c r="O1759" s="17">
        <v>11</v>
      </c>
      <c r="P1759" s="44">
        <f t="shared" si="112"/>
        <v>-2</v>
      </c>
    </row>
    <row r="1760" spans="1:16" ht="14.1" customHeight="1">
      <c r="A1760" s="2">
        <v>850</v>
      </c>
      <c r="B1760" s="2" t="str">
        <f>VLOOKUP(A1760,Sheet2!$A$1:$B$114,2)</f>
        <v>Stanly Co</v>
      </c>
      <c r="C1760" s="2">
        <v>12</v>
      </c>
      <c r="D1760" s="2" t="str">
        <f>VLOOKUP(C1760,Sheet1!$A$1:$B$18,2)</f>
        <v>Other Professional Staff</v>
      </c>
      <c r="E1760" s="15">
        <v>14</v>
      </c>
      <c r="F1760" s="17">
        <v>14</v>
      </c>
      <c r="G1760" s="25">
        <f t="shared" si="109"/>
        <v>0</v>
      </c>
      <c r="H1760" s="15">
        <v>1</v>
      </c>
      <c r="I1760" s="17">
        <v>0</v>
      </c>
      <c r="J1760" s="25">
        <f t="shared" si="111"/>
        <v>1</v>
      </c>
      <c r="K1760" s="15">
        <v>5</v>
      </c>
      <c r="L1760" s="17">
        <v>4</v>
      </c>
      <c r="M1760" s="25">
        <f t="shared" si="110"/>
        <v>1</v>
      </c>
      <c r="N1760" s="15">
        <v>20</v>
      </c>
      <c r="O1760" s="17">
        <v>18</v>
      </c>
      <c r="P1760" s="44">
        <f t="shared" si="112"/>
        <v>2</v>
      </c>
    </row>
    <row r="1761" spans="1:16" ht="14.1" customHeight="1">
      <c r="A1761" s="2">
        <v>850</v>
      </c>
      <c r="B1761" s="2" t="str">
        <f>VLOOKUP(A1761,Sheet2!$A$1:$B$114,2)</f>
        <v>Stanly Co</v>
      </c>
      <c r="C1761" s="2">
        <v>13</v>
      </c>
      <c r="D1761" s="2" t="str">
        <f>VLOOKUP(C1761,Sheet1!$A$1:$B$18,2)</f>
        <v>Teacher Assistants</v>
      </c>
      <c r="E1761" s="15">
        <v>93</v>
      </c>
      <c r="F1761" s="17">
        <v>94</v>
      </c>
      <c r="G1761" s="25">
        <f t="shared" si="109"/>
        <v>-1</v>
      </c>
      <c r="H1761" s="15">
        <v>16</v>
      </c>
      <c r="I1761" s="17">
        <v>21</v>
      </c>
      <c r="J1761" s="25">
        <f t="shared" si="111"/>
        <v>-5</v>
      </c>
      <c r="K1761" s="15">
        <v>29</v>
      </c>
      <c r="L1761" s="17">
        <v>20</v>
      </c>
      <c r="M1761" s="25">
        <f t="shared" si="110"/>
        <v>9</v>
      </c>
      <c r="N1761" s="15">
        <v>138</v>
      </c>
      <c r="O1761" s="17">
        <v>135</v>
      </c>
      <c r="P1761" s="44">
        <f t="shared" si="112"/>
        <v>3</v>
      </c>
    </row>
    <row r="1762" spans="1:16" ht="14.1" customHeight="1">
      <c r="A1762" s="2">
        <v>850</v>
      </c>
      <c r="B1762" s="2" t="str">
        <f>VLOOKUP(A1762,Sheet2!$A$1:$B$114,2)</f>
        <v>Stanly Co</v>
      </c>
      <c r="C1762" s="2">
        <v>14</v>
      </c>
      <c r="D1762" s="2" t="str">
        <f>VLOOKUP(C1762,Sheet1!$A$1:$B$18,2)</f>
        <v>Technicians</v>
      </c>
      <c r="E1762" s="15">
        <v>0</v>
      </c>
      <c r="F1762" s="17">
        <v>0</v>
      </c>
      <c r="G1762" s="25">
        <f t="shared" si="109"/>
        <v>0</v>
      </c>
      <c r="H1762" s="15">
        <v>1</v>
      </c>
      <c r="I1762" s="17">
        <v>1</v>
      </c>
      <c r="J1762" s="25">
        <f t="shared" si="111"/>
        <v>0</v>
      </c>
      <c r="K1762" s="15">
        <v>1</v>
      </c>
      <c r="L1762" s="17">
        <v>0</v>
      </c>
      <c r="M1762" s="25">
        <f t="shared" si="110"/>
        <v>1</v>
      </c>
      <c r="N1762" s="15">
        <v>2</v>
      </c>
      <c r="O1762" s="17">
        <v>1</v>
      </c>
      <c r="P1762" s="44">
        <f t="shared" si="112"/>
        <v>1</v>
      </c>
    </row>
    <row r="1763" spans="1:16" ht="14.1" customHeight="1">
      <c r="A1763" s="2">
        <v>850</v>
      </c>
      <c r="B1763" s="2" t="str">
        <f>VLOOKUP(A1763,Sheet2!$A$1:$B$114,2)</f>
        <v>Stanly Co</v>
      </c>
      <c r="C1763" s="2">
        <v>15</v>
      </c>
      <c r="D1763" s="2" t="str">
        <f>VLOOKUP(C1763,Sheet1!$A$1:$B$18,2)</f>
        <v>Clerks/Secretaries</v>
      </c>
      <c r="E1763" s="15">
        <v>20</v>
      </c>
      <c r="F1763" s="17">
        <v>2</v>
      </c>
      <c r="G1763" s="25">
        <f t="shared" si="109"/>
        <v>18</v>
      </c>
      <c r="H1763" s="15">
        <v>15</v>
      </c>
      <c r="I1763" s="17">
        <v>18</v>
      </c>
      <c r="J1763" s="25">
        <f t="shared" si="111"/>
        <v>-3</v>
      </c>
      <c r="K1763" s="15">
        <v>15</v>
      </c>
      <c r="L1763" s="17">
        <v>32</v>
      </c>
      <c r="M1763" s="25">
        <f t="shared" si="110"/>
        <v>-17</v>
      </c>
      <c r="N1763" s="15">
        <v>50</v>
      </c>
      <c r="O1763" s="17">
        <v>52</v>
      </c>
      <c r="P1763" s="44">
        <f t="shared" si="112"/>
        <v>-2</v>
      </c>
    </row>
    <row r="1764" spans="1:16" ht="14.1" customHeight="1">
      <c r="A1764" s="2">
        <v>850</v>
      </c>
      <c r="B1764" s="2" t="str">
        <f>VLOOKUP(A1764,Sheet2!$A$1:$B$114,2)</f>
        <v>Stanly Co</v>
      </c>
      <c r="C1764" s="2">
        <v>16</v>
      </c>
      <c r="D1764" s="2" t="str">
        <f>VLOOKUP(C1764,Sheet1!$A$1:$B$18,2)</f>
        <v>Service Workers</v>
      </c>
      <c r="E1764" s="15">
        <v>38</v>
      </c>
      <c r="F1764" s="17">
        <v>14</v>
      </c>
      <c r="G1764" s="25">
        <f t="shared" si="109"/>
        <v>24</v>
      </c>
      <c r="H1764" s="15">
        <v>0</v>
      </c>
      <c r="I1764" s="17">
        <v>32</v>
      </c>
      <c r="J1764" s="25">
        <f t="shared" si="111"/>
        <v>-32</v>
      </c>
      <c r="K1764" s="15">
        <v>40</v>
      </c>
      <c r="L1764" s="17">
        <v>41</v>
      </c>
      <c r="M1764" s="25">
        <f t="shared" si="110"/>
        <v>-1</v>
      </c>
      <c r="N1764" s="15">
        <v>78</v>
      </c>
      <c r="O1764" s="17">
        <v>87</v>
      </c>
      <c r="P1764" s="44">
        <f t="shared" si="112"/>
        <v>-9</v>
      </c>
    </row>
    <row r="1765" spans="1:16" ht="14.1" customHeight="1">
      <c r="A1765" s="2">
        <v>850</v>
      </c>
      <c r="B1765" s="2" t="str">
        <f>VLOOKUP(A1765,Sheet2!$A$1:$B$114,2)</f>
        <v>Stanly Co</v>
      </c>
      <c r="C1765" s="2">
        <v>17</v>
      </c>
      <c r="D1765" s="2" t="str">
        <f>VLOOKUP(C1765,Sheet1!$A$1:$B$18,2)</f>
        <v>Skilled Crafts</v>
      </c>
      <c r="E1765" s="15">
        <v>8</v>
      </c>
      <c r="F1765" s="17">
        <v>13</v>
      </c>
      <c r="G1765" s="25">
        <f t="shared" si="109"/>
        <v>-5</v>
      </c>
      <c r="H1765" s="15">
        <v>0</v>
      </c>
      <c r="I1765" s="17">
        <v>0</v>
      </c>
      <c r="J1765" s="25">
        <f t="shared" si="111"/>
        <v>0</v>
      </c>
      <c r="K1765" s="15">
        <v>11</v>
      </c>
      <c r="L1765" s="17">
        <v>16</v>
      </c>
      <c r="M1765" s="25">
        <f t="shared" si="110"/>
        <v>-5</v>
      </c>
      <c r="N1765" s="15">
        <v>19</v>
      </c>
      <c r="O1765" s="17">
        <v>29</v>
      </c>
      <c r="P1765" s="44">
        <f t="shared" si="112"/>
        <v>-10</v>
      </c>
    </row>
    <row r="1766" spans="1:16" ht="14.1" customHeight="1">
      <c r="A1766" s="2">
        <v>850</v>
      </c>
      <c r="B1766" s="2" t="str">
        <f>VLOOKUP(A1766,Sheet2!$A$1:$B$114,2)</f>
        <v>Stanly Co</v>
      </c>
      <c r="C1766" s="2">
        <v>18</v>
      </c>
      <c r="D1766" s="2" t="str">
        <f>VLOOKUP(C1766,Sheet1!$A$1:$B$18,2)</f>
        <v>Laborers Unskilled</v>
      </c>
      <c r="E1766" s="15">
        <v>0</v>
      </c>
      <c r="F1766" s="17">
        <v>0</v>
      </c>
      <c r="G1766" s="25">
        <f t="shared" si="109"/>
        <v>0</v>
      </c>
      <c r="H1766" s="15">
        <v>0</v>
      </c>
      <c r="I1766" s="17">
        <v>0</v>
      </c>
      <c r="J1766" s="25">
        <f t="shared" si="111"/>
        <v>0</v>
      </c>
      <c r="K1766" s="15">
        <v>0</v>
      </c>
      <c r="L1766" s="17">
        <v>0</v>
      </c>
      <c r="M1766" s="25">
        <f t="shared" si="110"/>
        <v>0</v>
      </c>
      <c r="N1766" s="15">
        <v>0</v>
      </c>
      <c r="O1766" s="17">
        <v>0</v>
      </c>
      <c r="P1766" s="44">
        <f t="shared" si="112"/>
        <v>0</v>
      </c>
    </row>
    <row r="1767" spans="1:16" ht="14.1" customHeight="1">
      <c r="A1767" s="2">
        <v>860</v>
      </c>
      <c r="B1767" s="2" t="str">
        <f>VLOOKUP(A1767,Sheet2!$A$1:$B$114,2)</f>
        <v>Surry Co</v>
      </c>
      <c r="C1767" s="2">
        <v>1</v>
      </c>
      <c r="D1767" s="2" t="str">
        <f>VLOOKUP(C1767,Sheet1!$A$1:$B$18,2)</f>
        <v>Officials, Administrators, Managers</v>
      </c>
      <c r="E1767" s="15">
        <v>6</v>
      </c>
      <c r="F1767" s="17">
        <v>7</v>
      </c>
      <c r="G1767" s="25">
        <f t="shared" si="109"/>
        <v>-1</v>
      </c>
      <c r="H1767" s="15">
        <v>3</v>
      </c>
      <c r="I1767" s="17">
        <v>3</v>
      </c>
      <c r="J1767" s="25">
        <f t="shared" si="111"/>
        <v>0</v>
      </c>
      <c r="K1767" s="15">
        <v>6</v>
      </c>
      <c r="L1767" s="17">
        <v>4</v>
      </c>
      <c r="M1767" s="25">
        <f t="shared" si="110"/>
        <v>2</v>
      </c>
      <c r="N1767" s="15">
        <v>15</v>
      </c>
      <c r="O1767" s="17">
        <v>14</v>
      </c>
      <c r="P1767" s="44">
        <f t="shared" si="112"/>
        <v>1</v>
      </c>
    </row>
    <row r="1768" spans="1:16" ht="14.1" customHeight="1">
      <c r="A1768" s="2">
        <v>860</v>
      </c>
      <c r="B1768" s="2" t="str">
        <f>VLOOKUP(A1768,Sheet2!$A$1:$B$114,2)</f>
        <v>Surry Co</v>
      </c>
      <c r="C1768" s="2">
        <v>2</v>
      </c>
      <c r="D1768" s="2" t="str">
        <f>VLOOKUP(C1768,Sheet1!$A$1:$B$18,2)</f>
        <v>Principals</v>
      </c>
      <c r="E1768" s="15">
        <v>19</v>
      </c>
      <c r="F1768" s="17">
        <v>19</v>
      </c>
      <c r="G1768" s="25">
        <f t="shared" si="109"/>
        <v>0</v>
      </c>
      <c r="H1768" s="15">
        <v>0</v>
      </c>
      <c r="I1768" s="17">
        <v>0</v>
      </c>
      <c r="J1768" s="25">
        <f t="shared" si="111"/>
        <v>0</v>
      </c>
      <c r="K1768" s="15">
        <v>0</v>
      </c>
      <c r="L1768" s="17">
        <v>0</v>
      </c>
      <c r="M1768" s="25">
        <f t="shared" si="110"/>
        <v>0</v>
      </c>
      <c r="N1768" s="15">
        <v>19</v>
      </c>
      <c r="O1768" s="17">
        <v>19</v>
      </c>
      <c r="P1768" s="44">
        <f t="shared" si="112"/>
        <v>0</v>
      </c>
    </row>
    <row r="1769" spans="1:16" ht="14.1" customHeight="1">
      <c r="A1769" s="2">
        <v>860</v>
      </c>
      <c r="B1769" s="2" t="str">
        <f>VLOOKUP(A1769,Sheet2!$A$1:$B$114,2)</f>
        <v>Surry Co</v>
      </c>
      <c r="C1769" s="2">
        <v>3</v>
      </c>
      <c r="D1769" s="2" t="str">
        <f>VLOOKUP(C1769,Sheet1!$A$1:$B$18,2)</f>
        <v>Assistant Principals, Teaching</v>
      </c>
      <c r="E1769" s="15">
        <v>0</v>
      </c>
      <c r="F1769" s="17">
        <v>0</v>
      </c>
      <c r="G1769" s="25">
        <f t="shared" si="109"/>
        <v>0</v>
      </c>
      <c r="H1769" s="15">
        <v>0</v>
      </c>
      <c r="I1769" s="17">
        <v>0</v>
      </c>
      <c r="J1769" s="25">
        <f t="shared" si="111"/>
        <v>0</v>
      </c>
      <c r="K1769" s="15">
        <v>0</v>
      </c>
      <c r="L1769" s="17">
        <v>0</v>
      </c>
      <c r="M1769" s="25">
        <f t="shared" si="110"/>
        <v>0</v>
      </c>
      <c r="N1769" s="15">
        <v>0</v>
      </c>
      <c r="O1769" s="17">
        <v>0</v>
      </c>
      <c r="P1769" s="44">
        <f t="shared" si="112"/>
        <v>0</v>
      </c>
    </row>
    <row r="1770" spans="1:16" ht="14.1" customHeight="1">
      <c r="A1770" s="2">
        <v>860</v>
      </c>
      <c r="B1770" s="2" t="str">
        <f>VLOOKUP(A1770,Sheet2!$A$1:$B$114,2)</f>
        <v>Surry Co</v>
      </c>
      <c r="C1770" s="2">
        <v>4</v>
      </c>
      <c r="D1770" s="2" t="str">
        <f>VLOOKUP(C1770,Sheet1!$A$1:$B$18,2)</f>
        <v>Assistant Principals, Non-Teaching</v>
      </c>
      <c r="E1770" s="15">
        <v>17</v>
      </c>
      <c r="F1770" s="17">
        <v>13</v>
      </c>
      <c r="G1770" s="25">
        <f t="shared" si="109"/>
        <v>4</v>
      </c>
      <c r="H1770" s="15">
        <v>0</v>
      </c>
      <c r="I1770" s="17">
        <v>1</v>
      </c>
      <c r="J1770" s="25">
        <f t="shared" si="111"/>
        <v>-1</v>
      </c>
      <c r="K1770" s="15">
        <v>2</v>
      </c>
      <c r="L1770" s="17">
        <v>7</v>
      </c>
      <c r="M1770" s="25">
        <f t="shared" si="110"/>
        <v>-5</v>
      </c>
      <c r="N1770" s="15">
        <v>19</v>
      </c>
      <c r="O1770" s="17">
        <v>21</v>
      </c>
      <c r="P1770" s="44">
        <f t="shared" si="112"/>
        <v>-2</v>
      </c>
    </row>
    <row r="1771" spans="1:16" ht="14.1" customHeight="1">
      <c r="A1771" s="2">
        <v>860</v>
      </c>
      <c r="B1771" s="2" t="str">
        <f>VLOOKUP(A1771,Sheet2!$A$1:$B$114,2)</f>
        <v>Surry Co</v>
      </c>
      <c r="C1771" s="2">
        <v>5</v>
      </c>
      <c r="D1771" s="2" t="str">
        <f>VLOOKUP(C1771,Sheet1!$A$1:$B$18,2)</f>
        <v>Elementry Teachers</v>
      </c>
      <c r="E1771" s="15">
        <v>334</v>
      </c>
      <c r="F1771" s="17">
        <v>352</v>
      </c>
      <c r="G1771" s="25">
        <f t="shared" si="109"/>
        <v>-18</v>
      </c>
      <c r="H1771" s="15">
        <v>51</v>
      </c>
      <c r="I1771" s="17">
        <v>45</v>
      </c>
      <c r="J1771" s="25">
        <f t="shared" si="111"/>
        <v>6</v>
      </c>
      <c r="K1771" s="15">
        <v>13</v>
      </c>
      <c r="L1771" s="17">
        <v>12</v>
      </c>
      <c r="M1771" s="25">
        <f t="shared" si="110"/>
        <v>1</v>
      </c>
      <c r="N1771" s="15">
        <v>398</v>
      </c>
      <c r="O1771" s="17">
        <v>409</v>
      </c>
      <c r="P1771" s="44">
        <f t="shared" si="112"/>
        <v>-11</v>
      </c>
    </row>
    <row r="1772" spans="1:16" ht="14.1" customHeight="1">
      <c r="A1772" s="2">
        <v>860</v>
      </c>
      <c r="B1772" s="2" t="str">
        <f>VLOOKUP(A1772,Sheet2!$A$1:$B$114,2)</f>
        <v>Surry Co</v>
      </c>
      <c r="C1772" s="2">
        <v>6</v>
      </c>
      <c r="D1772" s="2" t="str">
        <f>VLOOKUP(C1772,Sheet1!$A$1:$B$18,2)</f>
        <v>Secondary Teachers</v>
      </c>
      <c r="E1772" s="15">
        <v>153</v>
      </c>
      <c r="F1772" s="17">
        <v>155</v>
      </c>
      <c r="G1772" s="25">
        <f t="shared" si="109"/>
        <v>-2</v>
      </c>
      <c r="H1772" s="15">
        <v>0</v>
      </c>
      <c r="I1772" s="17">
        <v>2</v>
      </c>
      <c r="J1772" s="25">
        <f t="shared" si="111"/>
        <v>-2</v>
      </c>
      <c r="K1772" s="15">
        <v>1</v>
      </c>
      <c r="L1772" s="17">
        <v>2</v>
      </c>
      <c r="M1772" s="25">
        <f t="shared" si="110"/>
        <v>-1</v>
      </c>
      <c r="N1772" s="15">
        <v>154</v>
      </c>
      <c r="O1772" s="17">
        <v>159</v>
      </c>
      <c r="P1772" s="44">
        <f t="shared" si="112"/>
        <v>-5</v>
      </c>
    </row>
    <row r="1773" spans="1:16" ht="14.1" customHeight="1">
      <c r="A1773" s="2">
        <v>860</v>
      </c>
      <c r="B1773" s="2" t="str">
        <f>VLOOKUP(A1773,Sheet2!$A$1:$B$114,2)</f>
        <v>Surry Co</v>
      </c>
      <c r="C1773" s="2">
        <v>7</v>
      </c>
      <c r="D1773" s="2" t="str">
        <f>VLOOKUP(C1773,Sheet1!$A$1:$B$18,2)</f>
        <v>Other Teachers</v>
      </c>
      <c r="E1773" s="15">
        <v>8</v>
      </c>
      <c r="F1773" s="17">
        <v>14</v>
      </c>
      <c r="G1773" s="25">
        <f t="shared" si="109"/>
        <v>-6</v>
      </c>
      <c r="H1773" s="15">
        <v>1</v>
      </c>
      <c r="I1773" s="17">
        <v>1</v>
      </c>
      <c r="J1773" s="25">
        <f t="shared" si="111"/>
        <v>0</v>
      </c>
      <c r="K1773" s="15">
        <v>1</v>
      </c>
      <c r="L1773" s="17">
        <v>1</v>
      </c>
      <c r="M1773" s="25">
        <f t="shared" si="110"/>
        <v>0</v>
      </c>
      <c r="N1773" s="15">
        <v>10</v>
      </c>
      <c r="O1773" s="17">
        <v>16</v>
      </c>
      <c r="P1773" s="44">
        <f t="shared" si="112"/>
        <v>-6</v>
      </c>
    </row>
    <row r="1774" spans="1:16" ht="14.1" customHeight="1">
      <c r="A1774" s="2">
        <v>860</v>
      </c>
      <c r="B1774" s="2" t="str">
        <f>VLOOKUP(A1774,Sheet2!$A$1:$B$114,2)</f>
        <v>Surry Co</v>
      </c>
      <c r="C1774" s="2">
        <v>8</v>
      </c>
      <c r="D1774" s="2" t="str">
        <f>VLOOKUP(C1774,Sheet1!$A$1:$B$18,2)</f>
        <v>Guidence Personnel</v>
      </c>
      <c r="E1774" s="15">
        <v>20</v>
      </c>
      <c r="F1774" s="17">
        <v>19</v>
      </c>
      <c r="G1774" s="25">
        <f t="shared" si="109"/>
        <v>1</v>
      </c>
      <c r="H1774" s="15">
        <v>0</v>
      </c>
      <c r="I1774" s="17">
        <v>0</v>
      </c>
      <c r="J1774" s="25">
        <f t="shared" si="111"/>
        <v>0</v>
      </c>
      <c r="K1774" s="15">
        <v>0</v>
      </c>
      <c r="L1774" s="17">
        <v>1</v>
      </c>
      <c r="M1774" s="25">
        <f t="shared" si="110"/>
        <v>-1</v>
      </c>
      <c r="N1774" s="15">
        <v>20</v>
      </c>
      <c r="O1774" s="17">
        <v>20</v>
      </c>
      <c r="P1774" s="44">
        <f t="shared" si="112"/>
        <v>0</v>
      </c>
    </row>
    <row r="1775" spans="1:16" ht="14.1" customHeight="1">
      <c r="A1775" s="2">
        <v>860</v>
      </c>
      <c r="B1775" s="2" t="str">
        <f>VLOOKUP(A1775,Sheet2!$A$1:$B$114,2)</f>
        <v>Surry Co</v>
      </c>
      <c r="C1775" s="2">
        <v>9</v>
      </c>
      <c r="D1775" s="2" t="str">
        <f>VLOOKUP(C1775,Sheet1!$A$1:$B$18,2)</f>
        <v>Psychology Personnel</v>
      </c>
      <c r="E1775" s="15">
        <v>2</v>
      </c>
      <c r="F1775" s="17">
        <v>3</v>
      </c>
      <c r="G1775" s="25">
        <f t="shared" si="109"/>
        <v>-1</v>
      </c>
      <c r="H1775" s="15">
        <v>0</v>
      </c>
      <c r="I1775" s="17">
        <v>0</v>
      </c>
      <c r="J1775" s="25">
        <f t="shared" si="111"/>
        <v>0</v>
      </c>
      <c r="K1775" s="15">
        <v>0</v>
      </c>
      <c r="L1775" s="17">
        <v>0</v>
      </c>
      <c r="M1775" s="25">
        <f t="shared" si="110"/>
        <v>0</v>
      </c>
      <c r="N1775" s="15">
        <v>2</v>
      </c>
      <c r="O1775" s="17">
        <v>3</v>
      </c>
      <c r="P1775" s="44">
        <f t="shared" si="112"/>
        <v>-1</v>
      </c>
    </row>
    <row r="1776" spans="1:16" ht="14.1" customHeight="1">
      <c r="A1776" s="2">
        <v>860</v>
      </c>
      <c r="B1776" s="2" t="str">
        <f>VLOOKUP(A1776,Sheet2!$A$1:$B$114,2)</f>
        <v>Surry Co</v>
      </c>
      <c r="C1776" s="2">
        <v>10</v>
      </c>
      <c r="D1776" s="2" t="str">
        <f>VLOOKUP(C1776,Sheet1!$A$1:$B$18,2)</f>
        <v>Media Cordinators and Audio Visual</v>
      </c>
      <c r="E1776" s="15">
        <v>14</v>
      </c>
      <c r="F1776" s="17">
        <v>15</v>
      </c>
      <c r="G1776" s="25">
        <f t="shared" si="109"/>
        <v>-1</v>
      </c>
      <c r="H1776" s="15">
        <v>0</v>
      </c>
      <c r="I1776" s="17">
        <v>0</v>
      </c>
      <c r="J1776" s="25">
        <f t="shared" si="111"/>
        <v>0</v>
      </c>
      <c r="K1776" s="15">
        <v>0</v>
      </c>
      <c r="L1776" s="17">
        <v>0</v>
      </c>
      <c r="M1776" s="25">
        <f t="shared" si="110"/>
        <v>0</v>
      </c>
      <c r="N1776" s="15">
        <v>14</v>
      </c>
      <c r="O1776" s="17">
        <v>15</v>
      </c>
      <c r="P1776" s="44">
        <f t="shared" si="112"/>
        <v>-1</v>
      </c>
    </row>
    <row r="1777" spans="1:16" ht="14.1" customHeight="1">
      <c r="A1777" s="2">
        <v>860</v>
      </c>
      <c r="B1777" s="2" t="str">
        <f>VLOOKUP(A1777,Sheet2!$A$1:$B$114,2)</f>
        <v>Surry Co</v>
      </c>
      <c r="C1777" s="2">
        <v>11</v>
      </c>
      <c r="D1777" s="2" t="str">
        <f>VLOOKUP(C1777,Sheet1!$A$1:$B$18,2)</f>
        <v>Consultants and Supervisors of Instructions</v>
      </c>
      <c r="E1777" s="15">
        <v>2</v>
      </c>
      <c r="F1777" s="17">
        <v>3</v>
      </c>
      <c r="G1777" s="25">
        <f t="shared" si="109"/>
        <v>-1</v>
      </c>
      <c r="H1777" s="15">
        <v>0</v>
      </c>
      <c r="I1777" s="17">
        <v>1</v>
      </c>
      <c r="J1777" s="25">
        <f t="shared" si="111"/>
        <v>-1</v>
      </c>
      <c r="K1777" s="15">
        <v>1</v>
      </c>
      <c r="L1777" s="17">
        <v>0</v>
      </c>
      <c r="M1777" s="25">
        <f t="shared" si="110"/>
        <v>1</v>
      </c>
      <c r="N1777" s="15">
        <v>3</v>
      </c>
      <c r="O1777" s="17">
        <v>4</v>
      </c>
      <c r="P1777" s="44">
        <f t="shared" si="112"/>
        <v>-1</v>
      </c>
    </row>
    <row r="1778" spans="1:16" ht="14.1" customHeight="1">
      <c r="A1778" s="2">
        <v>860</v>
      </c>
      <c r="B1778" s="2" t="str">
        <f>VLOOKUP(A1778,Sheet2!$A$1:$B$114,2)</f>
        <v>Surry Co</v>
      </c>
      <c r="C1778" s="2">
        <v>12</v>
      </c>
      <c r="D1778" s="2" t="str">
        <f>VLOOKUP(C1778,Sheet1!$A$1:$B$18,2)</f>
        <v>Other Professional Staff</v>
      </c>
      <c r="E1778" s="15">
        <v>25</v>
      </c>
      <c r="F1778" s="17">
        <v>18</v>
      </c>
      <c r="G1778" s="25">
        <f t="shared" si="109"/>
        <v>7</v>
      </c>
      <c r="H1778" s="15">
        <v>1</v>
      </c>
      <c r="I1778" s="17">
        <v>1</v>
      </c>
      <c r="J1778" s="25">
        <f t="shared" si="111"/>
        <v>0</v>
      </c>
      <c r="K1778" s="15">
        <v>4</v>
      </c>
      <c r="L1778" s="17">
        <v>4</v>
      </c>
      <c r="M1778" s="25">
        <f t="shared" si="110"/>
        <v>0</v>
      </c>
      <c r="N1778" s="15">
        <v>30</v>
      </c>
      <c r="O1778" s="17">
        <v>23</v>
      </c>
      <c r="P1778" s="44">
        <f t="shared" si="112"/>
        <v>7</v>
      </c>
    </row>
    <row r="1779" spans="1:16" ht="14.1" customHeight="1">
      <c r="A1779" s="2">
        <v>860</v>
      </c>
      <c r="B1779" s="2" t="str">
        <f>VLOOKUP(A1779,Sheet2!$A$1:$B$114,2)</f>
        <v>Surry Co</v>
      </c>
      <c r="C1779" s="2">
        <v>13</v>
      </c>
      <c r="D1779" s="2" t="str">
        <f>VLOOKUP(C1779,Sheet1!$A$1:$B$18,2)</f>
        <v>Teacher Assistants</v>
      </c>
      <c r="E1779" s="15">
        <v>110</v>
      </c>
      <c r="F1779" s="17">
        <v>120</v>
      </c>
      <c r="G1779" s="25">
        <f t="shared" si="109"/>
        <v>-10</v>
      </c>
      <c r="H1779" s="15">
        <v>65</v>
      </c>
      <c r="I1779" s="17">
        <v>63</v>
      </c>
      <c r="J1779" s="25">
        <f t="shared" si="111"/>
        <v>2</v>
      </c>
      <c r="K1779" s="15">
        <v>12</v>
      </c>
      <c r="L1779" s="17">
        <v>12</v>
      </c>
      <c r="M1779" s="25">
        <f t="shared" si="110"/>
        <v>0</v>
      </c>
      <c r="N1779" s="15">
        <v>187</v>
      </c>
      <c r="O1779" s="17">
        <v>195</v>
      </c>
      <c r="P1779" s="44">
        <f t="shared" si="112"/>
        <v>-8</v>
      </c>
    </row>
    <row r="1780" spans="1:16" ht="14.1" customHeight="1">
      <c r="A1780" s="2">
        <v>860</v>
      </c>
      <c r="B1780" s="2" t="str">
        <f>VLOOKUP(A1780,Sheet2!$A$1:$B$114,2)</f>
        <v>Surry Co</v>
      </c>
      <c r="C1780" s="2">
        <v>14</v>
      </c>
      <c r="D1780" s="2" t="str">
        <f>VLOOKUP(C1780,Sheet1!$A$1:$B$18,2)</f>
        <v>Technicians</v>
      </c>
      <c r="E1780" s="15">
        <v>3</v>
      </c>
      <c r="F1780" s="17">
        <v>3</v>
      </c>
      <c r="G1780" s="25">
        <f t="shared" si="109"/>
        <v>0</v>
      </c>
      <c r="H1780" s="15">
        <v>1</v>
      </c>
      <c r="I1780" s="17">
        <v>1</v>
      </c>
      <c r="J1780" s="25">
        <f t="shared" si="111"/>
        <v>0</v>
      </c>
      <c r="K1780" s="15">
        <v>4</v>
      </c>
      <c r="L1780" s="17">
        <v>3</v>
      </c>
      <c r="M1780" s="25">
        <f t="shared" si="110"/>
        <v>1</v>
      </c>
      <c r="N1780" s="15">
        <v>8</v>
      </c>
      <c r="O1780" s="17">
        <v>7</v>
      </c>
      <c r="P1780" s="44">
        <f t="shared" si="112"/>
        <v>1</v>
      </c>
    </row>
    <row r="1781" spans="1:16" ht="14.1" customHeight="1">
      <c r="A1781" s="2">
        <v>860</v>
      </c>
      <c r="B1781" s="2" t="str">
        <f>VLOOKUP(A1781,Sheet2!$A$1:$B$114,2)</f>
        <v>Surry Co</v>
      </c>
      <c r="C1781" s="2">
        <v>15</v>
      </c>
      <c r="D1781" s="2" t="str">
        <f>VLOOKUP(C1781,Sheet1!$A$1:$B$18,2)</f>
        <v>Clerks/Secretaries</v>
      </c>
      <c r="E1781" s="15">
        <v>10</v>
      </c>
      <c r="F1781" s="17">
        <v>10</v>
      </c>
      <c r="G1781" s="25">
        <f t="shared" si="109"/>
        <v>0</v>
      </c>
      <c r="H1781" s="15">
        <v>47</v>
      </c>
      <c r="I1781" s="17">
        <v>32</v>
      </c>
      <c r="J1781" s="25">
        <f t="shared" si="111"/>
        <v>15</v>
      </c>
      <c r="K1781" s="15">
        <v>15</v>
      </c>
      <c r="L1781" s="17">
        <v>31</v>
      </c>
      <c r="M1781" s="25">
        <f t="shared" si="110"/>
        <v>-16</v>
      </c>
      <c r="N1781" s="15">
        <v>72</v>
      </c>
      <c r="O1781" s="17">
        <v>73</v>
      </c>
      <c r="P1781" s="44">
        <f t="shared" si="112"/>
        <v>-1</v>
      </c>
    </row>
    <row r="1782" spans="1:16" ht="14.1" customHeight="1">
      <c r="A1782" s="2">
        <v>860</v>
      </c>
      <c r="B1782" s="2" t="str">
        <f>VLOOKUP(A1782,Sheet2!$A$1:$B$114,2)</f>
        <v>Surry Co</v>
      </c>
      <c r="C1782" s="2">
        <v>16</v>
      </c>
      <c r="D1782" s="2" t="str">
        <f>VLOOKUP(C1782,Sheet1!$A$1:$B$18,2)</f>
        <v>Service Workers</v>
      </c>
      <c r="E1782" s="15">
        <v>52</v>
      </c>
      <c r="F1782" s="17">
        <v>16</v>
      </c>
      <c r="G1782" s="25">
        <f t="shared" si="109"/>
        <v>36</v>
      </c>
      <c r="H1782" s="15">
        <v>0</v>
      </c>
      <c r="I1782" s="17">
        <v>44</v>
      </c>
      <c r="J1782" s="25">
        <f t="shared" si="111"/>
        <v>-44</v>
      </c>
      <c r="K1782" s="15">
        <v>81</v>
      </c>
      <c r="L1782" s="17">
        <v>93</v>
      </c>
      <c r="M1782" s="25">
        <f t="shared" si="110"/>
        <v>-12</v>
      </c>
      <c r="N1782" s="15">
        <v>133</v>
      </c>
      <c r="O1782" s="17">
        <v>153</v>
      </c>
      <c r="P1782" s="44">
        <f t="shared" si="112"/>
        <v>-20</v>
      </c>
    </row>
    <row r="1783" spans="1:16" ht="14.1" customHeight="1">
      <c r="A1783" s="2">
        <v>860</v>
      </c>
      <c r="B1783" s="2" t="str">
        <f>VLOOKUP(A1783,Sheet2!$A$1:$B$114,2)</f>
        <v>Surry Co</v>
      </c>
      <c r="C1783" s="2">
        <v>17</v>
      </c>
      <c r="D1783" s="2" t="str">
        <f>VLOOKUP(C1783,Sheet1!$A$1:$B$18,2)</f>
        <v>Skilled Crafts</v>
      </c>
      <c r="E1783" s="15">
        <v>0</v>
      </c>
      <c r="F1783" s="17">
        <v>0</v>
      </c>
      <c r="G1783" s="25">
        <f t="shared" si="109"/>
        <v>0</v>
      </c>
      <c r="H1783" s="15">
        <v>0</v>
      </c>
      <c r="I1783" s="17">
        <v>0</v>
      </c>
      <c r="J1783" s="25">
        <f t="shared" si="111"/>
        <v>0</v>
      </c>
      <c r="K1783" s="15">
        <v>0</v>
      </c>
      <c r="L1783" s="17">
        <v>0</v>
      </c>
      <c r="M1783" s="25">
        <f t="shared" si="110"/>
        <v>0</v>
      </c>
      <c r="N1783" s="15">
        <v>0</v>
      </c>
      <c r="O1783" s="17">
        <v>0</v>
      </c>
      <c r="P1783" s="44">
        <f t="shared" si="112"/>
        <v>0</v>
      </c>
    </row>
    <row r="1784" spans="1:16" ht="14.1" customHeight="1">
      <c r="A1784" s="2">
        <v>860</v>
      </c>
      <c r="B1784" s="2" t="str">
        <f>VLOOKUP(A1784,Sheet2!$A$1:$B$114,2)</f>
        <v>Surry Co</v>
      </c>
      <c r="C1784" s="2">
        <v>18</v>
      </c>
      <c r="D1784" s="2" t="str">
        <f>VLOOKUP(C1784,Sheet1!$A$1:$B$18,2)</f>
        <v>Laborers Unskilled</v>
      </c>
      <c r="E1784" s="15">
        <v>0</v>
      </c>
      <c r="F1784" s="17">
        <v>0</v>
      </c>
      <c r="G1784" s="25">
        <f t="shared" si="109"/>
        <v>0</v>
      </c>
      <c r="H1784" s="15">
        <v>0</v>
      </c>
      <c r="I1784" s="17">
        <v>0</v>
      </c>
      <c r="J1784" s="25">
        <f t="shared" si="111"/>
        <v>0</v>
      </c>
      <c r="K1784" s="15">
        <v>0</v>
      </c>
      <c r="L1784" s="17">
        <v>0</v>
      </c>
      <c r="M1784" s="25">
        <f t="shared" si="110"/>
        <v>0</v>
      </c>
      <c r="N1784" s="15">
        <v>0</v>
      </c>
      <c r="O1784" s="17">
        <v>0</v>
      </c>
      <c r="P1784" s="44">
        <f t="shared" si="112"/>
        <v>0</v>
      </c>
    </row>
    <row r="1785" spans="1:16" ht="14.1" customHeight="1">
      <c r="A1785" s="2">
        <v>861</v>
      </c>
      <c r="B1785" s="2" t="str">
        <f>VLOOKUP(A1785,Sheet2!$A$1:$B$114,2)</f>
        <v>Elkin City</v>
      </c>
      <c r="C1785" s="2">
        <v>1</v>
      </c>
      <c r="D1785" s="2" t="str">
        <f>VLOOKUP(C1785,Sheet1!$A$1:$B$18,2)</f>
        <v>Officials, Administrators, Managers</v>
      </c>
      <c r="E1785" s="15">
        <v>5</v>
      </c>
      <c r="F1785" s="17">
        <v>6</v>
      </c>
      <c r="G1785" s="25">
        <f t="shared" si="109"/>
        <v>-1</v>
      </c>
      <c r="H1785" s="15">
        <v>0</v>
      </c>
      <c r="I1785" s="17">
        <v>0</v>
      </c>
      <c r="J1785" s="25">
        <f t="shared" si="111"/>
        <v>0</v>
      </c>
      <c r="K1785" s="15">
        <v>2</v>
      </c>
      <c r="L1785" s="17">
        <v>1</v>
      </c>
      <c r="M1785" s="25">
        <f t="shared" si="110"/>
        <v>1</v>
      </c>
      <c r="N1785" s="15">
        <v>7</v>
      </c>
      <c r="O1785" s="17">
        <v>7</v>
      </c>
      <c r="P1785" s="44">
        <f t="shared" si="112"/>
        <v>0</v>
      </c>
    </row>
    <row r="1786" spans="1:16" ht="14.1" customHeight="1">
      <c r="A1786" s="2">
        <v>861</v>
      </c>
      <c r="B1786" s="2" t="str">
        <f>VLOOKUP(A1786,Sheet2!$A$1:$B$114,2)</f>
        <v>Elkin City</v>
      </c>
      <c r="C1786" s="2">
        <v>2</v>
      </c>
      <c r="D1786" s="2" t="str">
        <f>VLOOKUP(C1786,Sheet1!$A$1:$B$18,2)</f>
        <v>Principals</v>
      </c>
      <c r="E1786" s="15">
        <v>3</v>
      </c>
      <c r="F1786" s="17">
        <v>3</v>
      </c>
      <c r="G1786" s="25">
        <f t="shared" si="109"/>
        <v>0</v>
      </c>
      <c r="H1786" s="15">
        <v>0</v>
      </c>
      <c r="I1786" s="17">
        <v>0</v>
      </c>
      <c r="J1786" s="25">
        <f t="shared" si="111"/>
        <v>0</v>
      </c>
      <c r="K1786" s="15">
        <v>0</v>
      </c>
      <c r="L1786" s="17">
        <v>0</v>
      </c>
      <c r="M1786" s="25">
        <f t="shared" si="110"/>
        <v>0</v>
      </c>
      <c r="N1786" s="15">
        <v>3</v>
      </c>
      <c r="O1786" s="17">
        <v>3</v>
      </c>
      <c r="P1786" s="44">
        <f t="shared" si="112"/>
        <v>0</v>
      </c>
    </row>
    <row r="1787" spans="1:16" ht="14.1" customHeight="1">
      <c r="A1787" s="2">
        <v>861</v>
      </c>
      <c r="B1787" s="2" t="str">
        <f>VLOOKUP(A1787,Sheet2!$A$1:$B$114,2)</f>
        <v>Elkin City</v>
      </c>
      <c r="C1787" s="2">
        <v>3</v>
      </c>
      <c r="D1787" s="2" t="str">
        <f>VLOOKUP(C1787,Sheet1!$A$1:$B$18,2)</f>
        <v>Assistant Principals, Teaching</v>
      </c>
      <c r="E1787" s="15">
        <v>0</v>
      </c>
      <c r="F1787" s="17">
        <v>0</v>
      </c>
      <c r="G1787" s="25">
        <f t="shared" si="109"/>
        <v>0</v>
      </c>
      <c r="H1787" s="15">
        <v>0</v>
      </c>
      <c r="I1787" s="17">
        <v>0</v>
      </c>
      <c r="J1787" s="25">
        <f t="shared" si="111"/>
        <v>0</v>
      </c>
      <c r="K1787" s="15">
        <v>0</v>
      </c>
      <c r="L1787" s="17">
        <v>0</v>
      </c>
      <c r="M1787" s="25">
        <f t="shared" si="110"/>
        <v>0</v>
      </c>
      <c r="N1787" s="15">
        <v>0</v>
      </c>
      <c r="O1787" s="17">
        <v>0</v>
      </c>
      <c r="P1787" s="44">
        <f t="shared" si="112"/>
        <v>0</v>
      </c>
    </row>
    <row r="1788" spans="1:16" ht="14.1" customHeight="1">
      <c r="A1788" s="2">
        <v>861</v>
      </c>
      <c r="B1788" s="2" t="str">
        <f>VLOOKUP(A1788,Sheet2!$A$1:$B$114,2)</f>
        <v>Elkin City</v>
      </c>
      <c r="C1788" s="2">
        <v>4</v>
      </c>
      <c r="D1788" s="2" t="str">
        <f>VLOOKUP(C1788,Sheet1!$A$1:$B$18,2)</f>
        <v>Assistant Principals, Non-Teaching</v>
      </c>
      <c r="E1788" s="15">
        <v>1</v>
      </c>
      <c r="F1788" s="17">
        <v>1</v>
      </c>
      <c r="G1788" s="25">
        <f t="shared" si="109"/>
        <v>0</v>
      </c>
      <c r="H1788" s="15">
        <v>0</v>
      </c>
      <c r="I1788" s="17">
        <v>0</v>
      </c>
      <c r="J1788" s="25">
        <f t="shared" si="111"/>
        <v>0</v>
      </c>
      <c r="K1788" s="15">
        <v>1</v>
      </c>
      <c r="L1788" s="17">
        <v>1</v>
      </c>
      <c r="M1788" s="25">
        <f t="shared" si="110"/>
        <v>0</v>
      </c>
      <c r="N1788" s="15">
        <v>2</v>
      </c>
      <c r="O1788" s="17">
        <v>2</v>
      </c>
      <c r="P1788" s="44">
        <f t="shared" si="112"/>
        <v>0</v>
      </c>
    </row>
    <row r="1789" spans="1:16" ht="14.1" customHeight="1">
      <c r="A1789" s="2">
        <v>861</v>
      </c>
      <c r="B1789" s="2" t="str">
        <f>VLOOKUP(A1789,Sheet2!$A$1:$B$114,2)</f>
        <v>Elkin City</v>
      </c>
      <c r="C1789" s="2">
        <v>5</v>
      </c>
      <c r="D1789" s="2" t="str">
        <f>VLOOKUP(C1789,Sheet1!$A$1:$B$18,2)</f>
        <v>Elementry Teachers</v>
      </c>
      <c r="E1789" s="15">
        <v>36</v>
      </c>
      <c r="F1789" s="17">
        <v>32</v>
      </c>
      <c r="G1789" s="25">
        <f t="shared" si="109"/>
        <v>4</v>
      </c>
      <c r="H1789" s="15">
        <v>2</v>
      </c>
      <c r="I1789" s="17">
        <v>8</v>
      </c>
      <c r="J1789" s="25">
        <f t="shared" si="111"/>
        <v>-6</v>
      </c>
      <c r="K1789" s="15">
        <v>0</v>
      </c>
      <c r="L1789" s="17">
        <v>0</v>
      </c>
      <c r="M1789" s="25">
        <f t="shared" si="110"/>
        <v>0</v>
      </c>
      <c r="N1789" s="15">
        <v>38</v>
      </c>
      <c r="O1789" s="17">
        <v>40</v>
      </c>
      <c r="P1789" s="44">
        <f t="shared" si="112"/>
        <v>-2</v>
      </c>
    </row>
    <row r="1790" spans="1:16" ht="14.1" customHeight="1">
      <c r="A1790" s="2">
        <v>861</v>
      </c>
      <c r="B1790" s="2" t="str">
        <f>VLOOKUP(A1790,Sheet2!$A$1:$B$114,2)</f>
        <v>Elkin City</v>
      </c>
      <c r="C1790" s="2">
        <v>6</v>
      </c>
      <c r="D1790" s="2" t="str">
        <f>VLOOKUP(C1790,Sheet1!$A$1:$B$18,2)</f>
        <v>Secondary Teachers</v>
      </c>
      <c r="E1790" s="15">
        <v>15</v>
      </c>
      <c r="F1790" s="17">
        <v>23</v>
      </c>
      <c r="G1790" s="25">
        <f t="shared" si="109"/>
        <v>-8</v>
      </c>
      <c r="H1790" s="15">
        <v>0</v>
      </c>
      <c r="I1790" s="17">
        <v>2</v>
      </c>
      <c r="J1790" s="25">
        <f t="shared" si="111"/>
        <v>-2</v>
      </c>
      <c r="K1790" s="15">
        <v>0</v>
      </c>
      <c r="L1790" s="17">
        <v>0</v>
      </c>
      <c r="M1790" s="25">
        <f t="shared" si="110"/>
        <v>0</v>
      </c>
      <c r="N1790" s="15">
        <v>15</v>
      </c>
      <c r="O1790" s="17">
        <v>25</v>
      </c>
      <c r="P1790" s="44">
        <f t="shared" si="112"/>
        <v>-10</v>
      </c>
    </row>
    <row r="1791" spans="1:16" ht="14.1" customHeight="1">
      <c r="A1791" s="2">
        <v>861</v>
      </c>
      <c r="B1791" s="2" t="str">
        <f>VLOOKUP(A1791,Sheet2!$A$1:$B$114,2)</f>
        <v>Elkin City</v>
      </c>
      <c r="C1791" s="2">
        <v>7</v>
      </c>
      <c r="D1791" s="2" t="str">
        <f>VLOOKUP(C1791,Sheet1!$A$1:$B$18,2)</f>
        <v>Other Teachers</v>
      </c>
      <c r="E1791" s="15">
        <v>24</v>
      </c>
      <c r="F1791" s="17">
        <v>9</v>
      </c>
      <c r="G1791" s="25">
        <f t="shared" ref="G1791:G1854" si="113">E1791-F1791</f>
        <v>15</v>
      </c>
      <c r="H1791" s="15">
        <v>5</v>
      </c>
      <c r="I1791" s="17">
        <v>5</v>
      </c>
      <c r="J1791" s="25">
        <f t="shared" si="111"/>
        <v>0</v>
      </c>
      <c r="K1791" s="15">
        <v>3</v>
      </c>
      <c r="L1791" s="17">
        <v>3</v>
      </c>
      <c r="M1791" s="25">
        <f t="shared" si="110"/>
        <v>0</v>
      </c>
      <c r="N1791" s="15">
        <v>32</v>
      </c>
      <c r="O1791" s="17">
        <v>17</v>
      </c>
      <c r="P1791" s="44">
        <f t="shared" si="112"/>
        <v>15</v>
      </c>
    </row>
    <row r="1792" spans="1:16" ht="14.1" customHeight="1">
      <c r="A1792" s="2">
        <v>861</v>
      </c>
      <c r="B1792" s="2" t="str">
        <f>VLOOKUP(A1792,Sheet2!$A$1:$B$114,2)</f>
        <v>Elkin City</v>
      </c>
      <c r="C1792" s="2">
        <v>8</v>
      </c>
      <c r="D1792" s="2" t="str">
        <f>VLOOKUP(C1792,Sheet1!$A$1:$B$18,2)</f>
        <v>Guidence Personnel</v>
      </c>
      <c r="E1792" s="15">
        <v>5</v>
      </c>
      <c r="F1792" s="17">
        <v>2</v>
      </c>
      <c r="G1792" s="25">
        <f t="shared" si="113"/>
        <v>3</v>
      </c>
      <c r="H1792" s="15">
        <v>0</v>
      </c>
      <c r="I1792" s="17">
        <v>0</v>
      </c>
      <c r="J1792" s="25">
        <f t="shared" si="111"/>
        <v>0</v>
      </c>
      <c r="K1792" s="15">
        <v>0</v>
      </c>
      <c r="L1792" s="17">
        <v>0</v>
      </c>
      <c r="M1792" s="25">
        <f t="shared" si="110"/>
        <v>0</v>
      </c>
      <c r="N1792" s="15">
        <v>5</v>
      </c>
      <c r="O1792" s="17">
        <v>2</v>
      </c>
      <c r="P1792" s="44">
        <f t="shared" si="112"/>
        <v>3</v>
      </c>
    </row>
    <row r="1793" spans="1:16" ht="14.1" customHeight="1">
      <c r="A1793" s="2">
        <v>861</v>
      </c>
      <c r="B1793" s="2" t="str">
        <f>VLOOKUP(A1793,Sheet2!$A$1:$B$114,2)</f>
        <v>Elkin City</v>
      </c>
      <c r="C1793" s="2">
        <v>9</v>
      </c>
      <c r="D1793" s="2" t="str">
        <f>VLOOKUP(C1793,Sheet1!$A$1:$B$18,2)</f>
        <v>Psychology Personnel</v>
      </c>
      <c r="E1793" s="15">
        <v>0</v>
      </c>
      <c r="F1793" s="17">
        <v>0</v>
      </c>
      <c r="G1793" s="25">
        <f t="shared" si="113"/>
        <v>0</v>
      </c>
      <c r="H1793" s="15">
        <v>0</v>
      </c>
      <c r="I1793" s="17">
        <v>0</v>
      </c>
      <c r="J1793" s="25">
        <f t="shared" si="111"/>
        <v>0</v>
      </c>
      <c r="K1793" s="15">
        <v>0</v>
      </c>
      <c r="L1793" s="17">
        <v>0</v>
      </c>
      <c r="M1793" s="25">
        <f t="shared" si="110"/>
        <v>0</v>
      </c>
      <c r="N1793" s="15">
        <v>0</v>
      </c>
      <c r="O1793" s="17">
        <v>0</v>
      </c>
      <c r="P1793" s="44">
        <f t="shared" si="112"/>
        <v>0</v>
      </c>
    </row>
    <row r="1794" spans="1:16" ht="14.1" customHeight="1">
      <c r="A1794" s="2">
        <v>861</v>
      </c>
      <c r="B1794" s="2" t="str">
        <f>VLOOKUP(A1794,Sheet2!$A$1:$B$114,2)</f>
        <v>Elkin City</v>
      </c>
      <c r="C1794" s="2">
        <v>10</v>
      </c>
      <c r="D1794" s="2" t="str">
        <f>VLOOKUP(C1794,Sheet1!$A$1:$B$18,2)</f>
        <v>Media Cordinators and Audio Visual</v>
      </c>
      <c r="E1794" s="15">
        <v>2</v>
      </c>
      <c r="F1794" s="17">
        <v>2</v>
      </c>
      <c r="G1794" s="25">
        <f t="shared" si="113"/>
        <v>0</v>
      </c>
      <c r="H1794" s="15">
        <v>0</v>
      </c>
      <c r="I1794" s="17">
        <v>0</v>
      </c>
      <c r="J1794" s="25">
        <f t="shared" si="111"/>
        <v>0</v>
      </c>
      <c r="K1794" s="15">
        <v>0</v>
      </c>
      <c r="L1794" s="17">
        <v>0</v>
      </c>
      <c r="M1794" s="25">
        <f t="shared" si="110"/>
        <v>0</v>
      </c>
      <c r="N1794" s="15">
        <v>2</v>
      </c>
      <c r="O1794" s="17">
        <v>2</v>
      </c>
      <c r="P1794" s="44">
        <f t="shared" si="112"/>
        <v>0</v>
      </c>
    </row>
    <row r="1795" spans="1:16" ht="14.1" customHeight="1">
      <c r="A1795" s="2">
        <v>861</v>
      </c>
      <c r="B1795" s="2" t="str">
        <f>VLOOKUP(A1795,Sheet2!$A$1:$B$114,2)</f>
        <v>Elkin City</v>
      </c>
      <c r="C1795" s="2">
        <v>11</v>
      </c>
      <c r="D1795" s="2" t="str">
        <f>VLOOKUP(C1795,Sheet1!$A$1:$B$18,2)</f>
        <v>Consultants and Supervisors of Instructions</v>
      </c>
      <c r="E1795" s="15">
        <v>1</v>
      </c>
      <c r="F1795" s="17">
        <v>1</v>
      </c>
      <c r="G1795" s="25">
        <f t="shared" si="113"/>
        <v>0</v>
      </c>
      <c r="H1795" s="15">
        <v>0</v>
      </c>
      <c r="I1795" s="17">
        <v>0</v>
      </c>
      <c r="J1795" s="25">
        <f t="shared" si="111"/>
        <v>0</v>
      </c>
      <c r="K1795" s="15">
        <v>0</v>
      </c>
      <c r="L1795" s="17">
        <v>1</v>
      </c>
      <c r="M1795" s="25">
        <f t="shared" ref="M1795:M1858" si="114">K1795-L1795</f>
        <v>-1</v>
      </c>
      <c r="N1795" s="15">
        <v>1</v>
      </c>
      <c r="O1795" s="17">
        <v>2</v>
      </c>
      <c r="P1795" s="44">
        <f t="shared" si="112"/>
        <v>-1</v>
      </c>
    </row>
    <row r="1796" spans="1:16" ht="14.1" customHeight="1">
      <c r="A1796" s="2">
        <v>861</v>
      </c>
      <c r="B1796" s="2" t="str">
        <f>VLOOKUP(A1796,Sheet2!$A$1:$B$114,2)</f>
        <v>Elkin City</v>
      </c>
      <c r="C1796" s="2">
        <v>12</v>
      </c>
      <c r="D1796" s="2" t="str">
        <f>VLOOKUP(C1796,Sheet1!$A$1:$B$18,2)</f>
        <v>Other Professional Staff</v>
      </c>
      <c r="E1796" s="15">
        <v>3</v>
      </c>
      <c r="F1796" s="17">
        <v>1</v>
      </c>
      <c r="G1796" s="25">
        <f t="shared" si="113"/>
        <v>2</v>
      </c>
      <c r="H1796" s="15">
        <v>2</v>
      </c>
      <c r="I1796" s="17">
        <v>1</v>
      </c>
      <c r="J1796" s="25">
        <f t="shared" ref="J1796:J1859" si="115">H1796-I1796</f>
        <v>1</v>
      </c>
      <c r="K1796" s="15">
        <v>2</v>
      </c>
      <c r="L1796" s="17">
        <v>2</v>
      </c>
      <c r="M1796" s="25">
        <f t="shared" si="114"/>
        <v>0</v>
      </c>
      <c r="N1796" s="15">
        <v>7</v>
      </c>
      <c r="O1796" s="17">
        <v>4</v>
      </c>
      <c r="P1796" s="44">
        <f t="shared" ref="P1796:P1859" si="116">N1796-O1796</f>
        <v>3</v>
      </c>
    </row>
    <row r="1797" spans="1:16" ht="14.1" customHeight="1">
      <c r="A1797" s="2">
        <v>861</v>
      </c>
      <c r="B1797" s="2" t="str">
        <f>VLOOKUP(A1797,Sheet2!$A$1:$B$114,2)</f>
        <v>Elkin City</v>
      </c>
      <c r="C1797" s="2">
        <v>13</v>
      </c>
      <c r="D1797" s="2" t="str">
        <f>VLOOKUP(C1797,Sheet1!$A$1:$B$18,2)</f>
        <v>Teacher Assistants</v>
      </c>
      <c r="E1797" s="15">
        <v>18</v>
      </c>
      <c r="F1797" s="17">
        <v>20</v>
      </c>
      <c r="G1797" s="25">
        <f t="shared" si="113"/>
        <v>-2</v>
      </c>
      <c r="H1797" s="15">
        <v>4</v>
      </c>
      <c r="I1797" s="17">
        <v>5</v>
      </c>
      <c r="J1797" s="25">
        <f t="shared" si="115"/>
        <v>-1</v>
      </c>
      <c r="K1797" s="15">
        <v>2</v>
      </c>
      <c r="L1797" s="17">
        <v>2</v>
      </c>
      <c r="M1797" s="25">
        <f t="shared" si="114"/>
        <v>0</v>
      </c>
      <c r="N1797" s="15">
        <v>24</v>
      </c>
      <c r="O1797" s="17">
        <v>27</v>
      </c>
      <c r="P1797" s="44">
        <f t="shared" si="116"/>
        <v>-3</v>
      </c>
    </row>
    <row r="1798" spans="1:16" ht="14.1" customHeight="1">
      <c r="A1798" s="2">
        <v>861</v>
      </c>
      <c r="B1798" s="2" t="str">
        <f>VLOOKUP(A1798,Sheet2!$A$1:$B$114,2)</f>
        <v>Elkin City</v>
      </c>
      <c r="C1798" s="2">
        <v>14</v>
      </c>
      <c r="D1798" s="2" t="str">
        <f>VLOOKUP(C1798,Sheet1!$A$1:$B$18,2)</f>
        <v>Technicians</v>
      </c>
      <c r="E1798" s="15">
        <v>2</v>
      </c>
      <c r="F1798" s="17">
        <v>1</v>
      </c>
      <c r="G1798" s="25">
        <f t="shared" si="113"/>
        <v>1</v>
      </c>
      <c r="H1798" s="15">
        <v>0</v>
      </c>
      <c r="I1798" s="17">
        <v>0</v>
      </c>
      <c r="J1798" s="25">
        <f t="shared" si="115"/>
        <v>0</v>
      </c>
      <c r="K1798" s="15">
        <v>1</v>
      </c>
      <c r="L1798" s="17">
        <v>1</v>
      </c>
      <c r="M1798" s="25">
        <f t="shared" si="114"/>
        <v>0</v>
      </c>
      <c r="N1798" s="15">
        <v>3</v>
      </c>
      <c r="O1798" s="17">
        <v>2</v>
      </c>
      <c r="P1798" s="44">
        <f t="shared" si="116"/>
        <v>1</v>
      </c>
    </row>
    <row r="1799" spans="1:16" ht="14.1" customHeight="1">
      <c r="A1799" s="2">
        <v>861</v>
      </c>
      <c r="B1799" s="2" t="str">
        <f>VLOOKUP(A1799,Sheet2!$A$1:$B$114,2)</f>
        <v>Elkin City</v>
      </c>
      <c r="C1799" s="2">
        <v>15</v>
      </c>
      <c r="D1799" s="2" t="str">
        <f>VLOOKUP(C1799,Sheet1!$A$1:$B$18,2)</f>
        <v>Clerks/Secretaries</v>
      </c>
      <c r="E1799" s="15">
        <v>5</v>
      </c>
      <c r="F1799" s="17">
        <v>2</v>
      </c>
      <c r="G1799" s="25">
        <f t="shared" si="113"/>
        <v>3</v>
      </c>
      <c r="H1799" s="15">
        <v>3</v>
      </c>
      <c r="I1799" s="17">
        <v>7</v>
      </c>
      <c r="J1799" s="25">
        <f t="shared" si="115"/>
        <v>-4</v>
      </c>
      <c r="K1799" s="15">
        <v>3</v>
      </c>
      <c r="L1799" s="17">
        <v>2</v>
      </c>
      <c r="M1799" s="25">
        <f t="shared" si="114"/>
        <v>1</v>
      </c>
      <c r="N1799" s="15">
        <v>11</v>
      </c>
      <c r="O1799" s="17">
        <v>11</v>
      </c>
      <c r="P1799" s="44">
        <f t="shared" si="116"/>
        <v>0</v>
      </c>
    </row>
    <row r="1800" spans="1:16" ht="14.1" customHeight="1">
      <c r="A1800" s="2">
        <v>861</v>
      </c>
      <c r="B1800" s="2" t="str">
        <f>VLOOKUP(A1800,Sheet2!$A$1:$B$114,2)</f>
        <v>Elkin City</v>
      </c>
      <c r="C1800" s="2">
        <v>16</v>
      </c>
      <c r="D1800" s="2" t="str">
        <f>VLOOKUP(C1800,Sheet1!$A$1:$B$18,2)</f>
        <v>Service Workers</v>
      </c>
      <c r="E1800" s="15">
        <v>7</v>
      </c>
      <c r="F1800" s="17">
        <v>6</v>
      </c>
      <c r="G1800" s="25">
        <f t="shared" si="113"/>
        <v>1</v>
      </c>
      <c r="H1800" s="15">
        <v>2</v>
      </c>
      <c r="I1800" s="17">
        <v>2</v>
      </c>
      <c r="J1800" s="25">
        <f t="shared" si="115"/>
        <v>0</v>
      </c>
      <c r="K1800" s="15">
        <v>18</v>
      </c>
      <c r="L1800" s="17">
        <v>15</v>
      </c>
      <c r="M1800" s="25">
        <f t="shared" si="114"/>
        <v>3</v>
      </c>
      <c r="N1800" s="15">
        <v>27</v>
      </c>
      <c r="O1800" s="17">
        <v>23</v>
      </c>
      <c r="P1800" s="44">
        <f t="shared" si="116"/>
        <v>4</v>
      </c>
    </row>
    <row r="1801" spans="1:16" ht="17.100000000000001" customHeight="1">
      <c r="A1801" s="2">
        <v>861</v>
      </c>
      <c r="B1801" s="2" t="str">
        <f>VLOOKUP(A1801,Sheet2!$A$1:$B$114,2)</f>
        <v>Elkin City</v>
      </c>
      <c r="C1801" s="2">
        <v>17</v>
      </c>
      <c r="D1801" s="2" t="str">
        <f>VLOOKUP(C1801,Sheet1!$A$1:$B$18,2)</f>
        <v>Skilled Crafts</v>
      </c>
      <c r="E1801" s="15">
        <v>0</v>
      </c>
      <c r="F1801" s="17">
        <v>0</v>
      </c>
      <c r="G1801" s="25">
        <f t="shared" si="113"/>
        <v>0</v>
      </c>
      <c r="H1801" s="15">
        <v>0</v>
      </c>
      <c r="I1801" s="17">
        <v>0</v>
      </c>
      <c r="J1801" s="25">
        <f t="shared" si="115"/>
        <v>0</v>
      </c>
      <c r="K1801" s="15">
        <v>0</v>
      </c>
      <c r="L1801" s="17">
        <v>0</v>
      </c>
      <c r="M1801" s="25">
        <f t="shared" si="114"/>
        <v>0</v>
      </c>
      <c r="N1801" s="15">
        <v>0</v>
      </c>
      <c r="O1801" s="17">
        <v>0</v>
      </c>
      <c r="P1801" s="44">
        <f t="shared" si="116"/>
        <v>0</v>
      </c>
    </row>
    <row r="1802" spans="1:16" ht="17.100000000000001" customHeight="1">
      <c r="A1802" s="2">
        <v>861</v>
      </c>
      <c r="B1802" s="2" t="str">
        <f>VLOOKUP(A1802,Sheet2!$A$1:$B$114,2)</f>
        <v>Elkin City</v>
      </c>
      <c r="C1802" s="2">
        <v>18</v>
      </c>
      <c r="D1802" s="2" t="str">
        <f>VLOOKUP(C1802,Sheet1!$A$1:$B$18,2)</f>
        <v>Laborers Unskilled</v>
      </c>
      <c r="E1802" s="15">
        <v>0</v>
      </c>
      <c r="F1802" s="17">
        <v>0</v>
      </c>
      <c r="G1802" s="25">
        <f t="shared" si="113"/>
        <v>0</v>
      </c>
      <c r="H1802" s="15">
        <v>0</v>
      </c>
      <c r="I1802" s="17">
        <v>0</v>
      </c>
      <c r="J1802" s="25">
        <f t="shared" si="115"/>
        <v>0</v>
      </c>
      <c r="K1802" s="15">
        <v>0</v>
      </c>
      <c r="L1802" s="17">
        <v>0</v>
      </c>
      <c r="M1802" s="25">
        <f t="shared" si="114"/>
        <v>0</v>
      </c>
      <c r="N1802" s="15">
        <v>0</v>
      </c>
      <c r="O1802" s="17">
        <v>0</v>
      </c>
      <c r="P1802" s="44">
        <f t="shared" si="116"/>
        <v>0</v>
      </c>
    </row>
    <row r="1803" spans="1:16" ht="14.1" customHeight="1">
      <c r="A1803" s="2">
        <v>862</v>
      </c>
      <c r="B1803" s="2" t="str">
        <f>VLOOKUP(A1803,Sheet2!$A$1:$B$114,2)</f>
        <v>Mount Airy City</v>
      </c>
      <c r="C1803" s="2">
        <v>1</v>
      </c>
      <c r="D1803" s="2" t="str">
        <f>VLOOKUP(C1803,Sheet1!$A$1:$B$18,2)</f>
        <v>Officials, Administrators, Managers</v>
      </c>
      <c r="E1803" s="15">
        <v>6</v>
      </c>
      <c r="F1803" s="17">
        <v>6</v>
      </c>
      <c r="G1803" s="25">
        <f t="shared" si="113"/>
        <v>0</v>
      </c>
      <c r="H1803" s="15">
        <v>1</v>
      </c>
      <c r="I1803" s="17">
        <v>1</v>
      </c>
      <c r="J1803" s="25">
        <f t="shared" si="115"/>
        <v>0</v>
      </c>
      <c r="K1803" s="15">
        <v>0</v>
      </c>
      <c r="L1803" s="17">
        <v>0</v>
      </c>
      <c r="M1803" s="25">
        <f t="shared" si="114"/>
        <v>0</v>
      </c>
      <c r="N1803" s="15">
        <v>7</v>
      </c>
      <c r="O1803" s="17">
        <v>7</v>
      </c>
      <c r="P1803" s="44">
        <f t="shared" si="116"/>
        <v>0</v>
      </c>
    </row>
    <row r="1804" spans="1:16" ht="14.1" customHeight="1">
      <c r="A1804" s="2">
        <v>862</v>
      </c>
      <c r="B1804" s="2" t="str">
        <f>VLOOKUP(A1804,Sheet2!$A$1:$B$114,2)</f>
        <v>Mount Airy City</v>
      </c>
      <c r="C1804" s="2">
        <v>2</v>
      </c>
      <c r="D1804" s="2" t="str">
        <f>VLOOKUP(C1804,Sheet1!$A$1:$B$18,2)</f>
        <v>Principals</v>
      </c>
      <c r="E1804" s="15">
        <v>4</v>
      </c>
      <c r="F1804" s="17">
        <v>4</v>
      </c>
      <c r="G1804" s="25">
        <f t="shared" si="113"/>
        <v>0</v>
      </c>
      <c r="H1804" s="15">
        <v>0</v>
      </c>
      <c r="I1804" s="17">
        <v>0</v>
      </c>
      <c r="J1804" s="25">
        <f t="shared" si="115"/>
        <v>0</v>
      </c>
      <c r="K1804" s="15">
        <v>0</v>
      </c>
      <c r="L1804" s="17">
        <v>0</v>
      </c>
      <c r="M1804" s="25">
        <f t="shared" si="114"/>
        <v>0</v>
      </c>
      <c r="N1804" s="15">
        <v>4</v>
      </c>
      <c r="O1804" s="17">
        <v>4</v>
      </c>
      <c r="P1804" s="44">
        <f t="shared" si="116"/>
        <v>0</v>
      </c>
    </row>
    <row r="1805" spans="1:16" ht="14.1" customHeight="1">
      <c r="A1805" s="2">
        <v>862</v>
      </c>
      <c r="B1805" s="2" t="str">
        <f>VLOOKUP(A1805,Sheet2!$A$1:$B$114,2)</f>
        <v>Mount Airy City</v>
      </c>
      <c r="C1805" s="2">
        <v>3</v>
      </c>
      <c r="D1805" s="2" t="str">
        <f>VLOOKUP(C1805,Sheet1!$A$1:$B$18,2)</f>
        <v>Assistant Principals, Teaching</v>
      </c>
      <c r="E1805" s="15">
        <v>0</v>
      </c>
      <c r="F1805" s="17">
        <v>0</v>
      </c>
      <c r="G1805" s="25">
        <f t="shared" si="113"/>
        <v>0</v>
      </c>
      <c r="H1805" s="15">
        <v>0</v>
      </c>
      <c r="I1805" s="17">
        <v>0</v>
      </c>
      <c r="J1805" s="25">
        <f t="shared" si="115"/>
        <v>0</v>
      </c>
      <c r="K1805" s="15">
        <v>0</v>
      </c>
      <c r="L1805" s="17">
        <v>0</v>
      </c>
      <c r="M1805" s="25">
        <f t="shared" si="114"/>
        <v>0</v>
      </c>
      <c r="N1805" s="15">
        <v>0</v>
      </c>
      <c r="O1805" s="17">
        <v>0</v>
      </c>
      <c r="P1805" s="44">
        <f t="shared" si="116"/>
        <v>0</v>
      </c>
    </row>
    <row r="1806" spans="1:16" ht="14.1" customHeight="1">
      <c r="A1806" s="2">
        <v>862</v>
      </c>
      <c r="B1806" s="2" t="str">
        <f>VLOOKUP(A1806,Sheet2!$A$1:$B$114,2)</f>
        <v>Mount Airy City</v>
      </c>
      <c r="C1806" s="2">
        <v>4</v>
      </c>
      <c r="D1806" s="2" t="str">
        <f>VLOOKUP(C1806,Sheet1!$A$1:$B$18,2)</f>
        <v>Assistant Principals, Non-Teaching</v>
      </c>
      <c r="E1806" s="15">
        <v>2</v>
      </c>
      <c r="F1806" s="17">
        <v>1</v>
      </c>
      <c r="G1806" s="25">
        <f t="shared" si="113"/>
        <v>1</v>
      </c>
      <c r="H1806" s="15">
        <v>1</v>
      </c>
      <c r="I1806" s="17">
        <v>3</v>
      </c>
      <c r="J1806" s="25">
        <f t="shared" si="115"/>
        <v>-2</v>
      </c>
      <c r="K1806" s="15">
        <v>0</v>
      </c>
      <c r="L1806" s="17">
        <v>0</v>
      </c>
      <c r="M1806" s="25">
        <f t="shared" si="114"/>
        <v>0</v>
      </c>
      <c r="N1806" s="15">
        <v>3</v>
      </c>
      <c r="O1806" s="17">
        <v>4</v>
      </c>
      <c r="P1806" s="44">
        <f t="shared" si="116"/>
        <v>-1</v>
      </c>
    </row>
    <row r="1807" spans="1:16" ht="14.1" customHeight="1">
      <c r="A1807" s="2">
        <v>862</v>
      </c>
      <c r="B1807" s="2" t="str">
        <f>VLOOKUP(A1807,Sheet2!$A$1:$B$114,2)</f>
        <v>Mount Airy City</v>
      </c>
      <c r="C1807" s="2">
        <v>5</v>
      </c>
      <c r="D1807" s="2" t="str">
        <f>VLOOKUP(C1807,Sheet1!$A$1:$B$18,2)</f>
        <v>Elementry Teachers</v>
      </c>
      <c r="E1807" s="15">
        <v>47</v>
      </c>
      <c r="F1807" s="17">
        <v>52</v>
      </c>
      <c r="G1807" s="25">
        <f t="shared" si="113"/>
        <v>-5</v>
      </c>
      <c r="H1807" s="15">
        <v>12</v>
      </c>
      <c r="I1807" s="17">
        <v>12</v>
      </c>
      <c r="J1807" s="25">
        <f t="shared" si="115"/>
        <v>0</v>
      </c>
      <c r="K1807" s="15">
        <v>0</v>
      </c>
      <c r="L1807" s="17">
        <v>1</v>
      </c>
      <c r="M1807" s="25">
        <f t="shared" si="114"/>
        <v>-1</v>
      </c>
      <c r="N1807" s="15">
        <v>59</v>
      </c>
      <c r="O1807" s="17">
        <v>65</v>
      </c>
      <c r="P1807" s="44">
        <f t="shared" si="116"/>
        <v>-6</v>
      </c>
    </row>
    <row r="1808" spans="1:16" ht="14.1" customHeight="1">
      <c r="A1808" s="2">
        <v>862</v>
      </c>
      <c r="B1808" s="2" t="str">
        <f>VLOOKUP(A1808,Sheet2!$A$1:$B$114,2)</f>
        <v>Mount Airy City</v>
      </c>
      <c r="C1808" s="2">
        <v>6</v>
      </c>
      <c r="D1808" s="2" t="str">
        <f>VLOOKUP(C1808,Sheet1!$A$1:$B$18,2)</f>
        <v>Secondary Teachers</v>
      </c>
      <c r="E1808" s="15">
        <v>27</v>
      </c>
      <c r="F1808" s="17">
        <v>34</v>
      </c>
      <c r="G1808" s="25">
        <f t="shared" si="113"/>
        <v>-7</v>
      </c>
      <c r="H1808" s="15">
        <v>1</v>
      </c>
      <c r="I1808" s="17">
        <v>0</v>
      </c>
      <c r="J1808" s="25">
        <f t="shared" si="115"/>
        <v>1</v>
      </c>
      <c r="K1808" s="15">
        <v>0</v>
      </c>
      <c r="L1808" s="17">
        <v>0</v>
      </c>
      <c r="M1808" s="25">
        <f t="shared" si="114"/>
        <v>0</v>
      </c>
      <c r="N1808" s="15">
        <v>28</v>
      </c>
      <c r="O1808" s="17">
        <v>34</v>
      </c>
      <c r="P1808" s="44">
        <f t="shared" si="116"/>
        <v>-6</v>
      </c>
    </row>
    <row r="1809" spans="1:16" ht="14.1" customHeight="1">
      <c r="A1809" s="2">
        <v>862</v>
      </c>
      <c r="B1809" s="2" t="str">
        <f>VLOOKUP(A1809,Sheet2!$A$1:$B$114,2)</f>
        <v>Mount Airy City</v>
      </c>
      <c r="C1809" s="2">
        <v>7</v>
      </c>
      <c r="D1809" s="2" t="str">
        <f>VLOOKUP(C1809,Sheet1!$A$1:$B$18,2)</f>
        <v>Other Teachers</v>
      </c>
      <c r="E1809" s="15">
        <v>22</v>
      </c>
      <c r="F1809" s="17">
        <v>19</v>
      </c>
      <c r="G1809" s="25">
        <f t="shared" si="113"/>
        <v>3</v>
      </c>
      <c r="H1809" s="15">
        <v>1</v>
      </c>
      <c r="I1809" s="17">
        <v>0</v>
      </c>
      <c r="J1809" s="25">
        <f t="shared" si="115"/>
        <v>1</v>
      </c>
      <c r="K1809" s="15">
        <v>4</v>
      </c>
      <c r="L1809" s="17">
        <v>0</v>
      </c>
      <c r="M1809" s="25">
        <f t="shared" si="114"/>
        <v>4</v>
      </c>
      <c r="N1809" s="15">
        <v>27</v>
      </c>
      <c r="O1809" s="17">
        <v>19</v>
      </c>
      <c r="P1809" s="44">
        <f t="shared" si="116"/>
        <v>8</v>
      </c>
    </row>
    <row r="1810" spans="1:16" ht="14.1" customHeight="1">
      <c r="A1810" s="2">
        <v>862</v>
      </c>
      <c r="B1810" s="2" t="str">
        <f>VLOOKUP(A1810,Sheet2!$A$1:$B$114,2)</f>
        <v>Mount Airy City</v>
      </c>
      <c r="C1810" s="2">
        <v>8</v>
      </c>
      <c r="D1810" s="2" t="str">
        <f>VLOOKUP(C1810,Sheet1!$A$1:$B$18,2)</f>
        <v>Guidence Personnel</v>
      </c>
      <c r="E1810" s="15">
        <v>4</v>
      </c>
      <c r="F1810" s="17">
        <v>4</v>
      </c>
      <c r="G1810" s="25">
        <f t="shared" si="113"/>
        <v>0</v>
      </c>
      <c r="H1810" s="15">
        <v>0</v>
      </c>
      <c r="I1810" s="17">
        <v>0</v>
      </c>
      <c r="J1810" s="25">
        <f t="shared" si="115"/>
        <v>0</v>
      </c>
      <c r="K1810" s="15">
        <v>0</v>
      </c>
      <c r="L1810" s="17">
        <v>0</v>
      </c>
      <c r="M1810" s="25">
        <f t="shared" si="114"/>
        <v>0</v>
      </c>
      <c r="N1810" s="15">
        <v>4</v>
      </c>
      <c r="O1810" s="17">
        <v>4</v>
      </c>
      <c r="P1810" s="44">
        <f t="shared" si="116"/>
        <v>0</v>
      </c>
    </row>
    <row r="1811" spans="1:16" ht="14.1" customHeight="1">
      <c r="A1811" s="2">
        <v>862</v>
      </c>
      <c r="B1811" s="2" t="str">
        <f>VLOOKUP(A1811,Sheet2!$A$1:$B$114,2)</f>
        <v>Mount Airy City</v>
      </c>
      <c r="C1811" s="2">
        <v>9</v>
      </c>
      <c r="D1811" s="2" t="str">
        <f>VLOOKUP(C1811,Sheet1!$A$1:$B$18,2)</f>
        <v>Psychology Personnel</v>
      </c>
      <c r="E1811" s="15">
        <v>1</v>
      </c>
      <c r="F1811" s="17">
        <v>1</v>
      </c>
      <c r="G1811" s="25">
        <f t="shared" si="113"/>
        <v>0</v>
      </c>
      <c r="H1811" s="15">
        <v>0</v>
      </c>
      <c r="I1811" s="17">
        <v>0</v>
      </c>
      <c r="J1811" s="25">
        <f t="shared" si="115"/>
        <v>0</v>
      </c>
      <c r="K1811" s="15">
        <v>0</v>
      </c>
      <c r="L1811" s="17">
        <v>0</v>
      </c>
      <c r="M1811" s="25">
        <f t="shared" si="114"/>
        <v>0</v>
      </c>
      <c r="N1811" s="15">
        <v>1</v>
      </c>
      <c r="O1811" s="17">
        <v>1</v>
      </c>
      <c r="P1811" s="44">
        <f t="shared" si="116"/>
        <v>0</v>
      </c>
    </row>
    <row r="1812" spans="1:16" ht="14.1" customHeight="1">
      <c r="A1812" s="2">
        <v>862</v>
      </c>
      <c r="B1812" s="2" t="str">
        <f>VLOOKUP(A1812,Sheet2!$A$1:$B$114,2)</f>
        <v>Mount Airy City</v>
      </c>
      <c r="C1812" s="2">
        <v>10</v>
      </c>
      <c r="D1812" s="2" t="str">
        <f>VLOOKUP(C1812,Sheet1!$A$1:$B$18,2)</f>
        <v>Media Cordinators and Audio Visual</v>
      </c>
      <c r="E1812" s="15">
        <v>2</v>
      </c>
      <c r="F1812" s="17">
        <v>1</v>
      </c>
      <c r="G1812" s="25">
        <f t="shared" si="113"/>
        <v>1</v>
      </c>
      <c r="H1812" s="15">
        <v>0</v>
      </c>
      <c r="I1812" s="17">
        <v>1</v>
      </c>
      <c r="J1812" s="25">
        <f t="shared" si="115"/>
        <v>-1</v>
      </c>
      <c r="K1812" s="15">
        <v>0</v>
      </c>
      <c r="L1812" s="17">
        <v>0</v>
      </c>
      <c r="M1812" s="25">
        <f t="shared" si="114"/>
        <v>0</v>
      </c>
      <c r="N1812" s="15">
        <v>2</v>
      </c>
      <c r="O1812" s="17">
        <v>2</v>
      </c>
      <c r="P1812" s="44">
        <f t="shared" si="116"/>
        <v>0</v>
      </c>
    </row>
    <row r="1813" spans="1:16" ht="14.1" customHeight="1">
      <c r="A1813" s="2">
        <v>862</v>
      </c>
      <c r="B1813" s="2" t="str">
        <f>VLOOKUP(A1813,Sheet2!$A$1:$B$114,2)</f>
        <v>Mount Airy City</v>
      </c>
      <c r="C1813" s="2">
        <v>11</v>
      </c>
      <c r="D1813" s="2" t="str">
        <f>VLOOKUP(C1813,Sheet1!$A$1:$B$18,2)</f>
        <v>Consultants and Supervisors of Instructions</v>
      </c>
      <c r="E1813" s="15">
        <v>1</v>
      </c>
      <c r="F1813" s="17">
        <v>0</v>
      </c>
      <c r="G1813" s="25">
        <f t="shared" si="113"/>
        <v>1</v>
      </c>
      <c r="H1813" s="15">
        <v>0</v>
      </c>
      <c r="I1813" s="17">
        <v>0</v>
      </c>
      <c r="J1813" s="25">
        <f t="shared" si="115"/>
        <v>0</v>
      </c>
      <c r="K1813" s="15">
        <v>0</v>
      </c>
      <c r="L1813" s="17">
        <v>0</v>
      </c>
      <c r="M1813" s="25">
        <f t="shared" si="114"/>
        <v>0</v>
      </c>
      <c r="N1813" s="15">
        <v>1</v>
      </c>
      <c r="O1813" s="17">
        <v>0</v>
      </c>
      <c r="P1813" s="44">
        <f t="shared" si="116"/>
        <v>1</v>
      </c>
    </row>
    <row r="1814" spans="1:16" ht="14.1" customHeight="1">
      <c r="A1814" s="2">
        <v>862</v>
      </c>
      <c r="B1814" s="2" t="str">
        <f>VLOOKUP(A1814,Sheet2!$A$1:$B$114,2)</f>
        <v>Mount Airy City</v>
      </c>
      <c r="C1814" s="2">
        <v>12</v>
      </c>
      <c r="D1814" s="2" t="str">
        <f>VLOOKUP(C1814,Sheet1!$A$1:$B$18,2)</f>
        <v>Other Professional Staff</v>
      </c>
      <c r="E1814" s="15">
        <v>3</v>
      </c>
      <c r="F1814" s="17">
        <v>3</v>
      </c>
      <c r="G1814" s="25">
        <f t="shared" si="113"/>
        <v>0</v>
      </c>
      <c r="H1814" s="15">
        <v>1</v>
      </c>
      <c r="I1814" s="17">
        <v>1</v>
      </c>
      <c r="J1814" s="25">
        <f t="shared" si="115"/>
        <v>0</v>
      </c>
      <c r="K1814" s="15">
        <v>3</v>
      </c>
      <c r="L1814" s="17">
        <v>3</v>
      </c>
      <c r="M1814" s="25">
        <f t="shared" si="114"/>
        <v>0</v>
      </c>
      <c r="N1814" s="15">
        <v>7</v>
      </c>
      <c r="O1814" s="17">
        <v>7</v>
      </c>
      <c r="P1814" s="44">
        <f t="shared" si="116"/>
        <v>0</v>
      </c>
    </row>
    <row r="1815" spans="1:16" ht="14.1" customHeight="1">
      <c r="A1815" s="2">
        <v>862</v>
      </c>
      <c r="B1815" s="2" t="str">
        <f>VLOOKUP(A1815,Sheet2!$A$1:$B$114,2)</f>
        <v>Mount Airy City</v>
      </c>
      <c r="C1815" s="2">
        <v>13</v>
      </c>
      <c r="D1815" s="2" t="str">
        <f>VLOOKUP(C1815,Sheet1!$A$1:$B$18,2)</f>
        <v>Teacher Assistants</v>
      </c>
      <c r="E1815" s="15">
        <v>15</v>
      </c>
      <c r="F1815" s="17">
        <v>15</v>
      </c>
      <c r="G1815" s="25">
        <f t="shared" si="113"/>
        <v>0</v>
      </c>
      <c r="H1815" s="15">
        <v>9</v>
      </c>
      <c r="I1815" s="17">
        <v>6</v>
      </c>
      <c r="J1815" s="25">
        <f t="shared" si="115"/>
        <v>3</v>
      </c>
      <c r="K1815" s="15">
        <v>2</v>
      </c>
      <c r="L1815" s="17">
        <v>2</v>
      </c>
      <c r="M1815" s="25">
        <f t="shared" si="114"/>
        <v>0</v>
      </c>
      <c r="N1815" s="15">
        <v>26</v>
      </c>
      <c r="O1815" s="17">
        <v>23</v>
      </c>
      <c r="P1815" s="44">
        <f t="shared" si="116"/>
        <v>3</v>
      </c>
    </row>
    <row r="1816" spans="1:16" ht="14.1" customHeight="1">
      <c r="A1816" s="2">
        <v>862</v>
      </c>
      <c r="B1816" s="2" t="str">
        <f>VLOOKUP(A1816,Sheet2!$A$1:$B$114,2)</f>
        <v>Mount Airy City</v>
      </c>
      <c r="C1816" s="2">
        <v>14</v>
      </c>
      <c r="D1816" s="2" t="str">
        <f>VLOOKUP(C1816,Sheet1!$A$1:$B$18,2)</f>
        <v>Technicians</v>
      </c>
      <c r="E1816" s="15">
        <v>0</v>
      </c>
      <c r="F1816" s="17">
        <v>0</v>
      </c>
      <c r="G1816" s="25">
        <f t="shared" si="113"/>
        <v>0</v>
      </c>
      <c r="H1816" s="15">
        <v>1</v>
      </c>
      <c r="I1816" s="17">
        <v>0</v>
      </c>
      <c r="J1816" s="25">
        <f t="shared" si="115"/>
        <v>1</v>
      </c>
      <c r="K1816" s="15">
        <v>1</v>
      </c>
      <c r="L1816" s="17">
        <v>0</v>
      </c>
      <c r="M1816" s="25">
        <f t="shared" si="114"/>
        <v>1</v>
      </c>
      <c r="N1816" s="15">
        <v>2</v>
      </c>
      <c r="O1816" s="17">
        <v>0</v>
      </c>
      <c r="P1816" s="44">
        <f t="shared" si="116"/>
        <v>2</v>
      </c>
    </row>
    <row r="1817" spans="1:16" ht="14.1" customHeight="1">
      <c r="A1817" s="2">
        <v>862</v>
      </c>
      <c r="B1817" s="2" t="str">
        <f>VLOOKUP(A1817,Sheet2!$A$1:$B$114,2)</f>
        <v>Mount Airy City</v>
      </c>
      <c r="C1817" s="2">
        <v>15</v>
      </c>
      <c r="D1817" s="2" t="str">
        <f>VLOOKUP(C1817,Sheet1!$A$1:$B$18,2)</f>
        <v>Clerks/Secretaries</v>
      </c>
      <c r="E1817" s="15">
        <v>15</v>
      </c>
      <c r="F1817" s="17">
        <v>11</v>
      </c>
      <c r="G1817" s="25">
        <f t="shared" si="113"/>
        <v>4</v>
      </c>
      <c r="H1817" s="15">
        <v>0</v>
      </c>
      <c r="I1817" s="17">
        <v>2</v>
      </c>
      <c r="J1817" s="25">
        <f t="shared" si="115"/>
        <v>-2</v>
      </c>
      <c r="K1817" s="15">
        <v>3</v>
      </c>
      <c r="L1817" s="17">
        <v>3</v>
      </c>
      <c r="M1817" s="25">
        <f t="shared" si="114"/>
        <v>0</v>
      </c>
      <c r="N1817" s="15">
        <v>18</v>
      </c>
      <c r="O1817" s="17">
        <v>16</v>
      </c>
      <c r="P1817" s="44">
        <f t="shared" si="116"/>
        <v>2</v>
      </c>
    </row>
    <row r="1818" spans="1:16" ht="14.1" customHeight="1">
      <c r="A1818" s="2">
        <v>862</v>
      </c>
      <c r="B1818" s="2" t="str">
        <f>VLOOKUP(A1818,Sheet2!$A$1:$B$114,2)</f>
        <v>Mount Airy City</v>
      </c>
      <c r="C1818" s="2">
        <v>16</v>
      </c>
      <c r="D1818" s="2" t="str">
        <f>VLOOKUP(C1818,Sheet1!$A$1:$B$18,2)</f>
        <v>Service Workers</v>
      </c>
      <c r="E1818" s="15">
        <v>9</v>
      </c>
      <c r="F1818" s="17">
        <v>0</v>
      </c>
      <c r="G1818" s="25">
        <f t="shared" si="113"/>
        <v>9</v>
      </c>
      <c r="H1818" s="15">
        <v>0</v>
      </c>
      <c r="I1818" s="17">
        <v>8</v>
      </c>
      <c r="J1818" s="25">
        <f t="shared" si="115"/>
        <v>-8</v>
      </c>
      <c r="K1818" s="15">
        <v>22</v>
      </c>
      <c r="L1818" s="17">
        <v>23</v>
      </c>
      <c r="M1818" s="25">
        <f t="shared" si="114"/>
        <v>-1</v>
      </c>
      <c r="N1818" s="15">
        <v>31</v>
      </c>
      <c r="O1818" s="17">
        <v>31</v>
      </c>
      <c r="P1818" s="44">
        <f t="shared" si="116"/>
        <v>0</v>
      </c>
    </row>
    <row r="1819" spans="1:16" ht="14.1" customHeight="1">
      <c r="A1819" s="2">
        <v>862</v>
      </c>
      <c r="B1819" s="2" t="str">
        <f>VLOOKUP(A1819,Sheet2!$A$1:$B$114,2)</f>
        <v>Mount Airy City</v>
      </c>
      <c r="C1819" s="2">
        <v>17</v>
      </c>
      <c r="D1819" s="2" t="str">
        <f>VLOOKUP(C1819,Sheet1!$A$1:$B$18,2)</f>
        <v>Skilled Crafts</v>
      </c>
      <c r="E1819" s="15">
        <v>0</v>
      </c>
      <c r="F1819" s="17">
        <v>0</v>
      </c>
      <c r="G1819" s="25">
        <f t="shared" si="113"/>
        <v>0</v>
      </c>
      <c r="H1819" s="15">
        <v>0</v>
      </c>
      <c r="I1819" s="17">
        <v>0</v>
      </c>
      <c r="J1819" s="25">
        <f t="shared" si="115"/>
        <v>0</v>
      </c>
      <c r="K1819" s="15">
        <v>3</v>
      </c>
      <c r="L1819" s="17">
        <v>0</v>
      </c>
      <c r="M1819" s="25">
        <f t="shared" si="114"/>
        <v>3</v>
      </c>
      <c r="N1819" s="15">
        <v>3</v>
      </c>
      <c r="O1819" s="17">
        <v>0</v>
      </c>
      <c r="P1819" s="44">
        <f t="shared" si="116"/>
        <v>3</v>
      </c>
    </row>
    <row r="1820" spans="1:16" ht="14.1" customHeight="1">
      <c r="A1820" s="2">
        <v>862</v>
      </c>
      <c r="B1820" s="2" t="str">
        <f>VLOOKUP(A1820,Sheet2!$A$1:$B$114,2)</f>
        <v>Mount Airy City</v>
      </c>
      <c r="C1820" s="2">
        <v>18</v>
      </c>
      <c r="D1820" s="2" t="str">
        <f>VLOOKUP(C1820,Sheet1!$A$1:$B$18,2)</f>
        <v>Laborers Unskilled</v>
      </c>
      <c r="E1820" s="15">
        <v>0</v>
      </c>
      <c r="F1820" s="17">
        <v>0</v>
      </c>
      <c r="G1820" s="25">
        <f t="shared" si="113"/>
        <v>0</v>
      </c>
      <c r="H1820" s="15">
        <v>0</v>
      </c>
      <c r="I1820" s="17">
        <v>0</v>
      </c>
      <c r="J1820" s="25">
        <f t="shared" si="115"/>
        <v>0</v>
      </c>
      <c r="K1820" s="15">
        <v>0</v>
      </c>
      <c r="L1820" s="17">
        <v>0</v>
      </c>
      <c r="M1820" s="25">
        <f t="shared" si="114"/>
        <v>0</v>
      </c>
      <c r="N1820" s="15">
        <v>0</v>
      </c>
      <c r="O1820" s="17">
        <v>0</v>
      </c>
      <c r="P1820" s="44">
        <f t="shared" si="116"/>
        <v>0</v>
      </c>
    </row>
    <row r="1821" spans="1:16" ht="14.1" customHeight="1">
      <c r="A1821" s="2">
        <v>870</v>
      </c>
      <c r="B1821" s="2" t="str">
        <f>VLOOKUP(A1821,Sheet2!$A$1:$B$114,2)</f>
        <v>Swain Co</v>
      </c>
      <c r="C1821" s="2">
        <v>1</v>
      </c>
      <c r="D1821" s="2" t="str">
        <f>VLOOKUP(C1821,Sheet1!$A$1:$B$18,2)</f>
        <v>Officials, Administrators, Managers</v>
      </c>
      <c r="E1821" s="15">
        <v>9</v>
      </c>
      <c r="F1821" s="17">
        <v>12</v>
      </c>
      <c r="G1821" s="25">
        <f t="shared" si="113"/>
        <v>-3</v>
      </c>
      <c r="H1821" s="15">
        <v>2</v>
      </c>
      <c r="I1821" s="17">
        <v>1</v>
      </c>
      <c r="J1821" s="25">
        <f t="shared" si="115"/>
        <v>1</v>
      </c>
      <c r="K1821" s="15">
        <v>1</v>
      </c>
      <c r="L1821" s="17">
        <v>3</v>
      </c>
      <c r="M1821" s="25">
        <f t="shared" si="114"/>
        <v>-2</v>
      </c>
      <c r="N1821" s="15">
        <v>12</v>
      </c>
      <c r="O1821" s="17">
        <v>16</v>
      </c>
      <c r="P1821" s="44">
        <f t="shared" si="116"/>
        <v>-4</v>
      </c>
    </row>
    <row r="1822" spans="1:16" ht="14.1" customHeight="1">
      <c r="A1822" s="2">
        <v>870</v>
      </c>
      <c r="B1822" s="2" t="str">
        <f>VLOOKUP(A1822,Sheet2!$A$1:$B$114,2)</f>
        <v>Swain Co</v>
      </c>
      <c r="C1822" s="2">
        <v>2</v>
      </c>
      <c r="D1822" s="2" t="str">
        <f>VLOOKUP(C1822,Sheet1!$A$1:$B$18,2)</f>
        <v>Principals</v>
      </c>
      <c r="E1822" s="15">
        <v>4</v>
      </c>
      <c r="F1822" s="17">
        <v>3</v>
      </c>
      <c r="G1822" s="25">
        <f t="shared" si="113"/>
        <v>1</v>
      </c>
      <c r="H1822" s="15">
        <v>0</v>
      </c>
      <c r="I1822" s="17">
        <v>1</v>
      </c>
      <c r="J1822" s="25">
        <f t="shared" si="115"/>
        <v>-1</v>
      </c>
      <c r="K1822" s="15">
        <v>0</v>
      </c>
      <c r="L1822" s="17">
        <v>0</v>
      </c>
      <c r="M1822" s="25">
        <f t="shared" si="114"/>
        <v>0</v>
      </c>
      <c r="N1822" s="15">
        <v>4</v>
      </c>
      <c r="O1822" s="17">
        <v>4</v>
      </c>
      <c r="P1822" s="44">
        <f t="shared" si="116"/>
        <v>0</v>
      </c>
    </row>
    <row r="1823" spans="1:16" ht="14.1" customHeight="1">
      <c r="A1823" s="2">
        <v>870</v>
      </c>
      <c r="B1823" s="2" t="str">
        <f>VLOOKUP(A1823,Sheet2!$A$1:$B$114,2)</f>
        <v>Swain Co</v>
      </c>
      <c r="C1823" s="2">
        <v>3</v>
      </c>
      <c r="D1823" s="2" t="str">
        <f>VLOOKUP(C1823,Sheet1!$A$1:$B$18,2)</f>
        <v>Assistant Principals, Teaching</v>
      </c>
      <c r="E1823" s="15">
        <v>0</v>
      </c>
      <c r="F1823" s="17">
        <v>0</v>
      </c>
      <c r="G1823" s="25">
        <f t="shared" si="113"/>
        <v>0</v>
      </c>
      <c r="H1823" s="15">
        <v>0</v>
      </c>
      <c r="I1823" s="17">
        <v>0</v>
      </c>
      <c r="J1823" s="25">
        <f t="shared" si="115"/>
        <v>0</v>
      </c>
      <c r="K1823" s="15">
        <v>0</v>
      </c>
      <c r="L1823" s="17">
        <v>0</v>
      </c>
      <c r="M1823" s="25">
        <f t="shared" si="114"/>
        <v>0</v>
      </c>
      <c r="N1823" s="15">
        <v>0</v>
      </c>
      <c r="O1823" s="17">
        <v>0</v>
      </c>
      <c r="P1823" s="44">
        <f t="shared" si="116"/>
        <v>0</v>
      </c>
    </row>
    <row r="1824" spans="1:16" ht="14.1" customHeight="1">
      <c r="A1824" s="2">
        <v>870</v>
      </c>
      <c r="B1824" s="2" t="str">
        <f>VLOOKUP(A1824,Sheet2!$A$1:$B$114,2)</f>
        <v>Swain Co</v>
      </c>
      <c r="C1824" s="2">
        <v>4</v>
      </c>
      <c r="D1824" s="2" t="str">
        <f>VLOOKUP(C1824,Sheet1!$A$1:$B$18,2)</f>
        <v>Assistant Principals, Non-Teaching</v>
      </c>
      <c r="E1824" s="15">
        <v>2</v>
      </c>
      <c r="F1824" s="17">
        <v>2</v>
      </c>
      <c r="G1824" s="25">
        <f t="shared" si="113"/>
        <v>0</v>
      </c>
      <c r="H1824" s="15">
        <v>0</v>
      </c>
      <c r="I1824" s="17">
        <v>0</v>
      </c>
      <c r="J1824" s="25">
        <f t="shared" si="115"/>
        <v>0</v>
      </c>
      <c r="K1824" s="15">
        <v>0</v>
      </c>
      <c r="L1824" s="17">
        <v>0</v>
      </c>
      <c r="M1824" s="25">
        <f t="shared" si="114"/>
        <v>0</v>
      </c>
      <c r="N1824" s="15">
        <v>2</v>
      </c>
      <c r="O1824" s="17">
        <v>2</v>
      </c>
      <c r="P1824" s="44">
        <f t="shared" si="116"/>
        <v>0</v>
      </c>
    </row>
    <row r="1825" spans="1:16" ht="14.1" customHeight="1">
      <c r="A1825" s="2">
        <v>870</v>
      </c>
      <c r="B1825" s="2" t="str">
        <f>VLOOKUP(A1825,Sheet2!$A$1:$B$114,2)</f>
        <v>Swain Co</v>
      </c>
      <c r="C1825" s="2">
        <v>5</v>
      </c>
      <c r="D1825" s="2" t="str">
        <f>VLOOKUP(C1825,Sheet1!$A$1:$B$18,2)</f>
        <v>Elementry Teachers</v>
      </c>
      <c r="E1825" s="15">
        <v>56</v>
      </c>
      <c r="F1825" s="17">
        <v>59</v>
      </c>
      <c r="G1825" s="25">
        <f t="shared" si="113"/>
        <v>-3</v>
      </c>
      <c r="H1825" s="15">
        <v>14</v>
      </c>
      <c r="I1825" s="17">
        <v>14</v>
      </c>
      <c r="J1825" s="25">
        <f t="shared" si="115"/>
        <v>0</v>
      </c>
      <c r="K1825" s="15">
        <v>0</v>
      </c>
      <c r="L1825" s="17">
        <v>1</v>
      </c>
      <c r="M1825" s="25">
        <f t="shared" si="114"/>
        <v>-1</v>
      </c>
      <c r="N1825" s="15">
        <v>70</v>
      </c>
      <c r="O1825" s="17">
        <v>74</v>
      </c>
      <c r="P1825" s="44">
        <f t="shared" si="116"/>
        <v>-4</v>
      </c>
    </row>
    <row r="1826" spans="1:16" ht="14.1" customHeight="1">
      <c r="A1826" s="2">
        <v>870</v>
      </c>
      <c r="B1826" s="2" t="str">
        <f>VLOOKUP(A1826,Sheet2!$A$1:$B$114,2)</f>
        <v>Swain Co</v>
      </c>
      <c r="C1826" s="2">
        <v>6</v>
      </c>
      <c r="D1826" s="2" t="str">
        <f>VLOOKUP(C1826,Sheet1!$A$1:$B$18,2)</f>
        <v>Secondary Teachers</v>
      </c>
      <c r="E1826" s="15">
        <v>35</v>
      </c>
      <c r="F1826" s="17">
        <v>35</v>
      </c>
      <c r="G1826" s="25">
        <f t="shared" si="113"/>
        <v>0</v>
      </c>
      <c r="H1826" s="15">
        <v>4</v>
      </c>
      <c r="I1826" s="17">
        <v>6</v>
      </c>
      <c r="J1826" s="25">
        <f t="shared" si="115"/>
        <v>-2</v>
      </c>
      <c r="K1826" s="15">
        <v>1</v>
      </c>
      <c r="L1826" s="17">
        <v>1</v>
      </c>
      <c r="M1826" s="25">
        <f t="shared" si="114"/>
        <v>0</v>
      </c>
      <c r="N1826" s="15">
        <v>40</v>
      </c>
      <c r="O1826" s="17">
        <v>42</v>
      </c>
      <c r="P1826" s="44">
        <f t="shared" si="116"/>
        <v>-2</v>
      </c>
    </row>
    <row r="1827" spans="1:16" ht="14.1" customHeight="1">
      <c r="A1827" s="2">
        <v>870</v>
      </c>
      <c r="B1827" s="2" t="str">
        <f>VLOOKUP(A1827,Sheet2!$A$1:$B$114,2)</f>
        <v>Swain Co</v>
      </c>
      <c r="C1827" s="2">
        <v>7</v>
      </c>
      <c r="D1827" s="2" t="str">
        <f>VLOOKUP(C1827,Sheet1!$A$1:$B$18,2)</f>
        <v>Other Teachers</v>
      </c>
      <c r="E1827" s="15">
        <v>16</v>
      </c>
      <c r="F1827" s="17">
        <v>18</v>
      </c>
      <c r="G1827" s="25">
        <f t="shared" si="113"/>
        <v>-2</v>
      </c>
      <c r="H1827" s="15">
        <v>3</v>
      </c>
      <c r="I1827" s="17">
        <v>3</v>
      </c>
      <c r="J1827" s="25">
        <f t="shared" si="115"/>
        <v>0</v>
      </c>
      <c r="K1827" s="15">
        <v>4</v>
      </c>
      <c r="L1827" s="17">
        <v>4</v>
      </c>
      <c r="M1827" s="25">
        <f t="shared" si="114"/>
        <v>0</v>
      </c>
      <c r="N1827" s="15">
        <v>23</v>
      </c>
      <c r="O1827" s="17">
        <v>25</v>
      </c>
      <c r="P1827" s="44">
        <f t="shared" si="116"/>
        <v>-2</v>
      </c>
    </row>
    <row r="1828" spans="1:16" ht="14.1" customHeight="1">
      <c r="A1828" s="2">
        <v>870</v>
      </c>
      <c r="B1828" s="2" t="str">
        <f>VLOOKUP(A1828,Sheet2!$A$1:$B$114,2)</f>
        <v>Swain Co</v>
      </c>
      <c r="C1828" s="2">
        <v>8</v>
      </c>
      <c r="D1828" s="2" t="str">
        <f>VLOOKUP(C1828,Sheet1!$A$1:$B$18,2)</f>
        <v>Guidence Personnel</v>
      </c>
      <c r="E1828" s="15">
        <v>4</v>
      </c>
      <c r="F1828" s="17">
        <v>4</v>
      </c>
      <c r="G1828" s="25">
        <f t="shared" si="113"/>
        <v>0</v>
      </c>
      <c r="H1828" s="15">
        <v>0</v>
      </c>
      <c r="I1828" s="17">
        <v>0</v>
      </c>
      <c r="J1828" s="25">
        <f t="shared" si="115"/>
        <v>0</v>
      </c>
      <c r="K1828" s="15">
        <v>0</v>
      </c>
      <c r="L1828" s="17">
        <v>0</v>
      </c>
      <c r="M1828" s="25">
        <f t="shared" si="114"/>
        <v>0</v>
      </c>
      <c r="N1828" s="15">
        <v>4</v>
      </c>
      <c r="O1828" s="17">
        <v>4</v>
      </c>
      <c r="P1828" s="44">
        <f t="shared" si="116"/>
        <v>0</v>
      </c>
    </row>
    <row r="1829" spans="1:16" ht="14.1" customHeight="1">
      <c r="A1829" s="2">
        <v>870</v>
      </c>
      <c r="B1829" s="2" t="str">
        <f>VLOOKUP(A1829,Sheet2!$A$1:$B$114,2)</f>
        <v>Swain Co</v>
      </c>
      <c r="C1829" s="2">
        <v>9</v>
      </c>
      <c r="D1829" s="2" t="str">
        <f>VLOOKUP(C1829,Sheet1!$A$1:$B$18,2)</f>
        <v>Psychology Personnel</v>
      </c>
      <c r="E1829" s="15">
        <v>2</v>
      </c>
      <c r="F1829" s="17">
        <v>2</v>
      </c>
      <c r="G1829" s="25">
        <f t="shared" si="113"/>
        <v>0</v>
      </c>
      <c r="H1829" s="15">
        <v>0</v>
      </c>
      <c r="I1829" s="17">
        <v>0</v>
      </c>
      <c r="J1829" s="25">
        <f t="shared" si="115"/>
        <v>0</v>
      </c>
      <c r="K1829" s="15">
        <v>0</v>
      </c>
      <c r="L1829" s="17">
        <v>0</v>
      </c>
      <c r="M1829" s="25">
        <f t="shared" si="114"/>
        <v>0</v>
      </c>
      <c r="N1829" s="15">
        <v>2</v>
      </c>
      <c r="O1829" s="17">
        <v>2</v>
      </c>
      <c r="P1829" s="44">
        <f t="shared" si="116"/>
        <v>0</v>
      </c>
    </row>
    <row r="1830" spans="1:16" ht="14.1" customHeight="1">
      <c r="A1830" s="2">
        <v>870</v>
      </c>
      <c r="B1830" s="2" t="str">
        <f>VLOOKUP(A1830,Sheet2!$A$1:$B$114,2)</f>
        <v>Swain Co</v>
      </c>
      <c r="C1830" s="2">
        <v>10</v>
      </c>
      <c r="D1830" s="2" t="str">
        <f>VLOOKUP(C1830,Sheet1!$A$1:$B$18,2)</f>
        <v>Media Cordinators and Audio Visual</v>
      </c>
      <c r="E1830" s="15">
        <v>4</v>
      </c>
      <c r="F1830" s="17">
        <v>4</v>
      </c>
      <c r="G1830" s="25">
        <f t="shared" si="113"/>
        <v>0</v>
      </c>
      <c r="H1830" s="15">
        <v>0</v>
      </c>
      <c r="I1830" s="17">
        <v>0</v>
      </c>
      <c r="J1830" s="25">
        <f t="shared" si="115"/>
        <v>0</v>
      </c>
      <c r="K1830" s="15">
        <v>0</v>
      </c>
      <c r="L1830" s="17">
        <v>0</v>
      </c>
      <c r="M1830" s="25">
        <f t="shared" si="114"/>
        <v>0</v>
      </c>
      <c r="N1830" s="15">
        <v>4</v>
      </c>
      <c r="O1830" s="17">
        <v>4</v>
      </c>
      <c r="P1830" s="44">
        <f t="shared" si="116"/>
        <v>0</v>
      </c>
    </row>
    <row r="1831" spans="1:16" ht="14.1" customHeight="1">
      <c r="A1831" s="2">
        <v>870</v>
      </c>
      <c r="B1831" s="2" t="str">
        <f>VLOOKUP(A1831,Sheet2!$A$1:$B$114,2)</f>
        <v>Swain Co</v>
      </c>
      <c r="C1831" s="2">
        <v>11</v>
      </c>
      <c r="D1831" s="2" t="str">
        <f>VLOOKUP(C1831,Sheet1!$A$1:$B$18,2)</f>
        <v>Consultants and Supervisors of Instructions</v>
      </c>
      <c r="E1831" s="15">
        <v>1</v>
      </c>
      <c r="F1831" s="17">
        <v>0</v>
      </c>
      <c r="G1831" s="25">
        <f t="shared" si="113"/>
        <v>1</v>
      </c>
      <c r="H1831" s="15">
        <v>0</v>
      </c>
      <c r="I1831" s="17">
        <v>1</v>
      </c>
      <c r="J1831" s="25">
        <f t="shared" si="115"/>
        <v>-1</v>
      </c>
      <c r="K1831" s="15">
        <v>0</v>
      </c>
      <c r="L1831" s="17">
        <v>0</v>
      </c>
      <c r="M1831" s="25">
        <f t="shared" si="114"/>
        <v>0</v>
      </c>
      <c r="N1831" s="15">
        <v>1</v>
      </c>
      <c r="O1831" s="17">
        <v>1</v>
      </c>
      <c r="P1831" s="44">
        <f t="shared" si="116"/>
        <v>0</v>
      </c>
    </row>
    <row r="1832" spans="1:16" ht="14.1" customHeight="1">
      <c r="A1832" s="2">
        <v>870</v>
      </c>
      <c r="B1832" s="2" t="str">
        <f>VLOOKUP(A1832,Sheet2!$A$1:$B$114,2)</f>
        <v>Swain Co</v>
      </c>
      <c r="C1832" s="2">
        <v>12</v>
      </c>
      <c r="D1832" s="2" t="str">
        <f>VLOOKUP(C1832,Sheet1!$A$1:$B$18,2)</f>
        <v>Other Professional Staff</v>
      </c>
      <c r="E1832" s="15">
        <v>9</v>
      </c>
      <c r="F1832" s="17">
        <v>10</v>
      </c>
      <c r="G1832" s="25">
        <f t="shared" si="113"/>
        <v>-1</v>
      </c>
      <c r="H1832" s="15">
        <v>0</v>
      </c>
      <c r="I1832" s="17">
        <v>0</v>
      </c>
      <c r="J1832" s="25">
        <f t="shared" si="115"/>
        <v>0</v>
      </c>
      <c r="K1832" s="15">
        <v>2</v>
      </c>
      <c r="L1832" s="17">
        <v>3</v>
      </c>
      <c r="M1832" s="25">
        <f t="shared" si="114"/>
        <v>-1</v>
      </c>
      <c r="N1832" s="15">
        <v>11</v>
      </c>
      <c r="O1832" s="17">
        <v>13</v>
      </c>
      <c r="P1832" s="44">
        <f t="shared" si="116"/>
        <v>-2</v>
      </c>
    </row>
    <row r="1833" spans="1:16" ht="14.1" customHeight="1">
      <c r="A1833" s="2">
        <v>870</v>
      </c>
      <c r="B1833" s="2" t="str">
        <f>VLOOKUP(A1833,Sheet2!$A$1:$B$114,2)</f>
        <v>Swain Co</v>
      </c>
      <c r="C1833" s="2">
        <v>13</v>
      </c>
      <c r="D1833" s="2" t="str">
        <f>VLOOKUP(C1833,Sheet1!$A$1:$B$18,2)</f>
        <v>Teacher Assistants</v>
      </c>
      <c r="E1833" s="15">
        <v>25</v>
      </c>
      <c r="F1833" s="17">
        <v>27</v>
      </c>
      <c r="G1833" s="25">
        <f t="shared" si="113"/>
        <v>-2</v>
      </c>
      <c r="H1833" s="15">
        <v>9</v>
      </c>
      <c r="I1833" s="17">
        <v>8</v>
      </c>
      <c r="J1833" s="25">
        <f t="shared" si="115"/>
        <v>1</v>
      </c>
      <c r="K1833" s="15">
        <v>7</v>
      </c>
      <c r="L1833" s="17">
        <v>9</v>
      </c>
      <c r="M1833" s="25">
        <f t="shared" si="114"/>
        <v>-2</v>
      </c>
      <c r="N1833" s="15">
        <v>41</v>
      </c>
      <c r="O1833" s="17">
        <v>44</v>
      </c>
      <c r="P1833" s="44">
        <f t="shared" si="116"/>
        <v>-3</v>
      </c>
    </row>
    <row r="1834" spans="1:16" ht="14.1" customHeight="1">
      <c r="A1834" s="2">
        <v>870</v>
      </c>
      <c r="B1834" s="2" t="str">
        <f>VLOOKUP(A1834,Sheet2!$A$1:$B$114,2)</f>
        <v>Swain Co</v>
      </c>
      <c r="C1834" s="2">
        <v>14</v>
      </c>
      <c r="D1834" s="2" t="str">
        <f>VLOOKUP(C1834,Sheet1!$A$1:$B$18,2)</f>
        <v>Technicians</v>
      </c>
      <c r="E1834" s="15">
        <v>5</v>
      </c>
      <c r="F1834" s="17">
        <v>5</v>
      </c>
      <c r="G1834" s="25">
        <f t="shared" si="113"/>
        <v>0</v>
      </c>
      <c r="H1834" s="15">
        <v>0</v>
      </c>
      <c r="I1834" s="17">
        <v>0</v>
      </c>
      <c r="J1834" s="25">
        <f t="shared" si="115"/>
        <v>0</v>
      </c>
      <c r="K1834" s="15">
        <v>0</v>
      </c>
      <c r="L1834" s="17">
        <v>0</v>
      </c>
      <c r="M1834" s="25">
        <f t="shared" si="114"/>
        <v>0</v>
      </c>
      <c r="N1834" s="15">
        <v>5</v>
      </c>
      <c r="O1834" s="17">
        <v>5</v>
      </c>
      <c r="P1834" s="44">
        <f t="shared" si="116"/>
        <v>0</v>
      </c>
    </row>
    <row r="1835" spans="1:16" ht="14.1" customHeight="1">
      <c r="A1835" s="2">
        <v>870</v>
      </c>
      <c r="B1835" s="2" t="str">
        <f>VLOOKUP(A1835,Sheet2!$A$1:$B$114,2)</f>
        <v>Swain Co</v>
      </c>
      <c r="C1835" s="2">
        <v>15</v>
      </c>
      <c r="D1835" s="2" t="str">
        <f>VLOOKUP(C1835,Sheet1!$A$1:$B$18,2)</f>
        <v>Clerks/Secretaries</v>
      </c>
      <c r="E1835" s="15">
        <v>11</v>
      </c>
      <c r="F1835" s="17">
        <v>12</v>
      </c>
      <c r="G1835" s="25">
        <f t="shared" si="113"/>
        <v>-1</v>
      </c>
      <c r="H1835" s="15">
        <v>0</v>
      </c>
      <c r="I1835" s="17">
        <v>0</v>
      </c>
      <c r="J1835" s="25">
        <f t="shared" si="115"/>
        <v>0</v>
      </c>
      <c r="K1835" s="15">
        <v>3</v>
      </c>
      <c r="L1835" s="17">
        <v>2</v>
      </c>
      <c r="M1835" s="25">
        <f t="shared" si="114"/>
        <v>1</v>
      </c>
      <c r="N1835" s="15">
        <v>14</v>
      </c>
      <c r="O1835" s="17">
        <v>14</v>
      </c>
      <c r="P1835" s="44">
        <f t="shared" si="116"/>
        <v>0</v>
      </c>
    </row>
    <row r="1836" spans="1:16" ht="14.1" customHeight="1">
      <c r="A1836" s="2">
        <v>870</v>
      </c>
      <c r="B1836" s="2" t="str">
        <f>VLOOKUP(A1836,Sheet2!$A$1:$B$114,2)</f>
        <v>Swain Co</v>
      </c>
      <c r="C1836" s="2">
        <v>16</v>
      </c>
      <c r="D1836" s="2" t="str">
        <f>VLOOKUP(C1836,Sheet1!$A$1:$B$18,2)</f>
        <v>Service Workers</v>
      </c>
      <c r="E1836" s="15">
        <v>20</v>
      </c>
      <c r="F1836" s="17">
        <v>19</v>
      </c>
      <c r="G1836" s="25">
        <f t="shared" si="113"/>
        <v>1</v>
      </c>
      <c r="H1836" s="15">
        <v>0</v>
      </c>
      <c r="I1836" s="17">
        <v>0</v>
      </c>
      <c r="J1836" s="25">
        <f t="shared" si="115"/>
        <v>0</v>
      </c>
      <c r="K1836" s="15">
        <v>21</v>
      </c>
      <c r="L1836" s="17">
        <v>23</v>
      </c>
      <c r="M1836" s="25">
        <f t="shared" si="114"/>
        <v>-2</v>
      </c>
      <c r="N1836" s="15">
        <v>41</v>
      </c>
      <c r="O1836" s="17">
        <v>42</v>
      </c>
      <c r="P1836" s="44">
        <f t="shared" si="116"/>
        <v>-1</v>
      </c>
    </row>
    <row r="1837" spans="1:16" ht="14.1" customHeight="1">
      <c r="A1837" s="2">
        <v>870</v>
      </c>
      <c r="B1837" s="2" t="str">
        <f>VLOOKUP(A1837,Sheet2!$A$1:$B$114,2)</f>
        <v>Swain Co</v>
      </c>
      <c r="C1837" s="2">
        <v>17</v>
      </c>
      <c r="D1837" s="2" t="str">
        <f>VLOOKUP(C1837,Sheet1!$A$1:$B$18,2)</f>
        <v>Skilled Crafts</v>
      </c>
      <c r="E1837" s="15">
        <v>0</v>
      </c>
      <c r="F1837" s="17">
        <v>0</v>
      </c>
      <c r="G1837" s="25">
        <f t="shared" si="113"/>
        <v>0</v>
      </c>
      <c r="H1837" s="15">
        <v>0</v>
      </c>
      <c r="I1837" s="17">
        <v>0</v>
      </c>
      <c r="J1837" s="25">
        <f t="shared" si="115"/>
        <v>0</v>
      </c>
      <c r="K1837" s="15">
        <v>0</v>
      </c>
      <c r="L1837" s="17">
        <v>0</v>
      </c>
      <c r="M1837" s="25">
        <f t="shared" si="114"/>
        <v>0</v>
      </c>
      <c r="N1837" s="15">
        <v>0</v>
      </c>
      <c r="O1837" s="17">
        <v>0</v>
      </c>
      <c r="P1837" s="44">
        <f t="shared" si="116"/>
        <v>0</v>
      </c>
    </row>
    <row r="1838" spans="1:16" ht="14.1" customHeight="1">
      <c r="A1838" s="2">
        <v>870</v>
      </c>
      <c r="B1838" s="2" t="str">
        <f>VLOOKUP(A1838,Sheet2!$A$1:$B$114,2)</f>
        <v>Swain Co</v>
      </c>
      <c r="C1838" s="2">
        <v>18</v>
      </c>
      <c r="D1838" s="2" t="str">
        <f>VLOOKUP(C1838,Sheet1!$A$1:$B$18,2)</f>
        <v>Laborers Unskilled</v>
      </c>
      <c r="E1838" s="15">
        <v>0</v>
      </c>
      <c r="F1838" s="17">
        <v>0</v>
      </c>
      <c r="G1838" s="25">
        <f t="shared" si="113"/>
        <v>0</v>
      </c>
      <c r="H1838" s="15">
        <v>0</v>
      </c>
      <c r="I1838" s="17">
        <v>0</v>
      </c>
      <c r="J1838" s="25">
        <f t="shared" si="115"/>
        <v>0</v>
      </c>
      <c r="K1838" s="15">
        <v>0</v>
      </c>
      <c r="L1838" s="17">
        <v>0</v>
      </c>
      <c r="M1838" s="25">
        <f t="shared" si="114"/>
        <v>0</v>
      </c>
      <c r="N1838" s="15">
        <v>0</v>
      </c>
      <c r="O1838" s="17">
        <v>0</v>
      </c>
      <c r="P1838" s="44">
        <f t="shared" si="116"/>
        <v>0</v>
      </c>
    </row>
    <row r="1839" spans="1:16" ht="14.1" customHeight="1">
      <c r="A1839" s="2">
        <v>880</v>
      </c>
      <c r="B1839" s="2" t="str">
        <f>VLOOKUP(A1839,Sheet2!$A$1:$B$114,2)</f>
        <v>Tansylvania Co</v>
      </c>
      <c r="C1839" s="2">
        <v>1</v>
      </c>
      <c r="D1839" s="2" t="str">
        <f>VLOOKUP(C1839,Sheet1!$A$1:$B$18,2)</f>
        <v>Officials, Administrators, Managers</v>
      </c>
      <c r="E1839" s="15">
        <v>6</v>
      </c>
      <c r="F1839" s="17">
        <v>6</v>
      </c>
      <c r="G1839" s="25">
        <f t="shared" si="113"/>
        <v>0</v>
      </c>
      <c r="H1839" s="15">
        <v>0</v>
      </c>
      <c r="I1839" s="17">
        <v>0</v>
      </c>
      <c r="J1839" s="25">
        <f t="shared" si="115"/>
        <v>0</v>
      </c>
      <c r="K1839" s="15">
        <v>2</v>
      </c>
      <c r="L1839" s="17">
        <v>2</v>
      </c>
      <c r="M1839" s="25">
        <f t="shared" si="114"/>
        <v>0</v>
      </c>
      <c r="N1839" s="15">
        <v>8</v>
      </c>
      <c r="O1839" s="17">
        <v>8</v>
      </c>
      <c r="P1839" s="44">
        <f t="shared" si="116"/>
        <v>0</v>
      </c>
    </row>
    <row r="1840" spans="1:16" ht="14.1" customHeight="1">
      <c r="A1840" s="2">
        <v>880</v>
      </c>
      <c r="B1840" s="2" t="str">
        <f>VLOOKUP(A1840,Sheet2!$A$1:$B$114,2)</f>
        <v>Tansylvania Co</v>
      </c>
      <c r="C1840" s="2">
        <v>2</v>
      </c>
      <c r="D1840" s="2" t="str">
        <f>VLOOKUP(C1840,Sheet1!$A$1:$B$18,2)</f>
        <v>Principals</v>
      </c>
      <c r="E1840" s="15">
        <v>9</v>
      </c>
      <c r="F1840" s="17">
        <v>9</v>
      </c>
      <c r="G1840" s="25">
        <f t="shared" si="113"/>
        <v>0</v>
      </c>
      <c r="H1840" s="15">
        <v>0</v>
      </c>
      <c r="I1840" s="17">
        <v>0</v>
      </c>
      <c r="J1840" s="25">
        <f t="shared" si="115"/>
        <v>0</v>
      </c>
      <c r="K1840" s="15">
        <v>0</v>
      </c>
      <c r="L1840" s="17">
        <v>0</v>
      </c>
      <c r="M1840" s="25">
        <f t="shared" si="114"/>
        <v>0</v>
      </c>
      <c r="N1840" s="15">
        <v>9</v>
      </c>
      <c r="O1840" s="17">
        <v>9</v>
      </c>
      <c r="P1840" s="44">
        <f t="shared" si="116"/>
        <v>0</v>
      </c>
    </row>
    <row r="1841" spans="1:16" ht="14.1" customHeight="1">
      <c r="A1841" s="2">
        <v>880</v>
      </c>
      <c r="B1841" s="2" t="str">
        <f>VLOOKUP(A1841,Sheet2!$A$1:$B$114,2)</f>
        <v>Tansylvania Co</v>
      </c>
      <c r="C1841" s="2">
        <v>3</v>
      </c>
      <c r="D1841" s="2" t="str">
        <f>VLOOKUP(C1841,Sheet1!$A$1:$B$18,2)</f>
        <v>Assistant Principals, Teaching</v>
      </c>
      <c r="E1841" s="15">
        <v>0</v>
      </c>
      <c r="F1841" s="17">
        <v>0</v>
      </c>
      <c r="G1841" s="25">
        <f t="shared" si="113"/>
        <v>0</v>
      </c>
      <c r="H1841" s="15">
        <v>0</v>
      </c>
      <c r="I1841" s="17">
        <v>0</v>
      </c>
      <c r="J1841" s="25">
        <f t="shared" si="115"/>
        <v>0</v>
      </c>
      <c r="K1841" s="15">
        <v>0</v>
      </c>
      <c r="L1841" s="17">
        <v>0</v>
      </c>
      <c r="M1841" s="25">
        <f t="shared" si="114"/>
        <v>0</v>
      </c>
      <c r="N1841" s="15">
        <v>0</v>
      </c>
      <c r="O1841" s="17">
        <v>0</v>
      </c>
      <c r="P1841" s="44">
        <f t="shared" si="116"/>
        <v>0</v>
      </c>
    </row>
    <row r="1842" spans="1:16" ht="14.1" customHeight="1">
      <c r="A1842" s="2">
        <v>880</v>
      </c>
      <c r="B1842" s="2" t="str">
        <f>VLOOKUP(A1842,Sheet2!$A$1:$B$114,2)</f>
        <v>Tansylvania Co</v>
      </c>
      <c r="C1842" s="2">
        <v>4</v>
      </c>
      <c r="D1842" s="2" t="str">
        <f>VLOOKUP(C1842,Sheet1!$A$1:$B$18,2)</f>
        <v>Assistant Principals, Non-Teaching</v>
      </c>
      <c r="E1842" s="15">
        <v>1</v>
      </c>
      <c r="F1842" s="17">
        <v>0</v>
      </c>
      <c r="G1842" s="25">
        <f t="shared" si="113"/>
        <v>1</v>
      </c>
      <c r="H1842" s="15">
        <v>0</v>
      </c>
      <c r="I1842" s="17">
        <v>0</v>
      </c>
      <c r="J1842" s="25">
        <f t="shared" si="115"/>
        <v>0</v>
      </c>
      <c r="K1842" s="15">
        <v>3</v>
      </c>
      <c r="L1842" s="17">
        <v>5</v>
      </c>
      <c r="M1842" s="25">
        <f t="shared" si="114"/>
        <v>-2</v>
      </c>
      <c r="N1842" s="15">
        <v>4</v>
      </c>
      <c r="O1842" s="17">
        <v>5</v>
      </c>
      <c r="P1842" s="44">
        <f t="shared" si="116"/>
        <v>-1</v>
      </c>
    </row>
    <row r="1843" spans="1:16" ht="14.1" customHeight="1">
      <c r="A1843" s="2">
        <v>880</v>
      </c>
      <c r="B1843" s="2" t="str">
        <f>VLOOKUP(A1843,Sheet2!$A$1:$B$114,2)</f>
        <v>Tansylvania Co</v>
      </c>
      <c r="C1843" s="2">
        <v>5</v>
      </c>
      <c r="D1843" s="2" t="str">
        <f>VLOOKUP(C1843,Sheet1!$A$1:$B$18,2)</f>
        <v>Elementry Teachers</v>
      </c>
      <c r="E1843" s="15">
        <v>102</v>
      </c>
      <c r="F1843" s="17">
        <v>107</v>
      </c>
      <c r="G1843" s="25">
        <f t="shared" si="113"/>
        <v>-5</v>
      </c>
      <c r="H1843" s="15">
        <v>30</v>
      </c>
      <c r="I1843" s="17">
        <v>19</v>
      </c>
      <c r="J1843" s="25">
        <f t="shared" si="115"/>
        <v>11</v>
      </c>
      <c r="K1843" s="15">
        <v>4</v>
      </c>
      <c r="L1843" s="17">
        <v>9</v>
      </c>
      <c r="M1843" s="25">
        <f t="shared" si="114"/>
        <v>-5</v>
      </c>
      <c r="N1843" s="15">
        <v>136</v>
      </c>
      <c r="O1843" s="17">
        <v>135</v>
      </c>
      <c r="P1843" s="44">
        <f t="shared" si="116"/>
        <v>1</v>
      </c>
    </row>
    <row r="1844" spans="1:16" ht="14.1" customHeight="1">
      <c r="A1844" s="2">
        <v>880</v>
      </c>
      <c r="B1844" s="2" t="str">
        <f>VLOOKUP(A1844,Sheet2!$A$1:$B$114,2)</f>
        <v>Tansylvania Co</v>
      </c>
      <c r="C1844" s="2">
        <v>6</v>
      </c>
      <c r="D1844" s="2" t="str">
        <f>VLOOKUP(C1844,Sheet1!$A$1:$B$18,2)</f>
        <v>Secondary Teachers</v>
      </c>
      <c r="E1844" s="15">
        <v>57</v>
      </c>
      <c r="F1844" s="17">
        <v>62</v>
      </c>
      <c r="G1844" s="25">
        <f t="shared" si="113"/>
        <v>-5</v>
      </c>
      <c r="H1844" s="15">
        <v>8</v>
      </c>
      <c r="I1844" s="17">
        <v>2</v>
      </c>
      <c r="J1844" s="25">
        <f t="shared" si="115"/>
        <v>6</v>
      </c>
      <c r="K1844" s="15">
        <v>5</v>
      </c>
      <c r="L1844" s="17">
        <v>6</v>
      </c>
      <c r="M1844" s="25">
        <f t="shared" si="114"/>
        <v>-1</v>
      </c>
      <c r="N1844" s="15">
        <v>70</v>
      </c>
      <c r="O1844" s="17">
        <v>70</v>
      </c>
      <c r="P1844" s="44">
        <f t="shared" si="116"/>
        <v>0</v>
      </c>
    </row>
    <row r="1845" spans="1:16" ht="14.1" customHeight="1">
      <c r="A1845" s="2">
        <v>880</v>
      </c>
      <c r="B1845" s="2" t="str">
        <f>VLOOKUP(A1845,Sheet2!$A$1:$B$114,2)</f>
        <v>Tansylvania Co</v>
      </c>
      <c r="C1845" s="2">
        <v>7</v>
      </c>
      <c r="D1845" s="2" t="str">
        <f>VLOOKUP(C1845,Sheet1!$A$1:$B$18,2)</f>
        <v>Other Teachers</v>
      </c>
      <c r="E1845" s="15">
        <v>33</v>
      </c>
      <c r="F1845" s="17">
        <v>33</v>
      </c>
      <c r="G1845" s="25">
        <f t="shared" si="113"/>
        <v>0</v>
      </c>
      <c r="H1845" s="15">
        <v>13</v>
      </c>
      <c r="I1845" s="17">
        <v>13</v>
      </c>
      <c r="J1845" s="25">
        <f t="shared" si="115"/>
        <v>0</v>
      </c>
      <c r="K1845" s="15">
        <v>1</v>
      </c>
      <c r="L1845" s="17">
        <v>1</v>
      </c>
      <c r="M1845" s="25">
        <f t="shared" si="114"/>
        <v>0</v>
      </c>
      <c r="N1845" s="15">
        <v>47</v>
      </c>
      <c r="O1845" s="17">
        <v>47</v>
      </c>
      <c r="P1845" s="44">
        <f t="shared" si="116"/>
        <v>0</v>
      </c>
    </row>
    <row r="1846" spans="1:16" ht="17.100000000000001" customHeight="1">
      <c r="A1846" s="2">
        <v>880</v>
      </c>
      <c r="B1846" s="2" t="str">
        <f>VLOOKUP(A1846,Sheet2!$A$1:$B$114,2)</f>
        <v>Tansylvania Co</v>
      </c>
      <c r="C1846" s="2">
        <v>8</v>
      </c>
      <c r="D1846" s="2" t="str">
        <f>VLOOKUP(C1846,Sheet1!$A$1:$B$18,2)</f>
        <v>Guidence Personnel</v>
      </c>
      <c r="E1846" s="15">
        <v>8</v>
      </c>
      <c r="F1846" s="17">
        <v>8</v>
      </c>
      <c r="G1846" s="25">
        <f t="shared" si="113"/>
        <v>0</v>
      </c>
      <c r="H1846" s="15">
        <v>0</v>
      </c>
      <c r="I1846" s="17">
        <v>0</v>
      </c>
      <c r="J1846" s="25">
        <f t="shared" si="115"/>
        <v>0</v>
      </c>
      <c r="K1846" s="15">
        <v>1</v>
      </c>
      <c r="L1846" s="17">
        <v>1</v>
      </c>
      <c r="M1846" s="25">
        <f t="shared" si="114"/>
        <v>0</v>
      </c>
      <c r="N1846" s="15">
        <v>9</v>
      </c>
      <c r="O1846" s="17">
        <v>9</v>
      </c>
      <c r="P1846" s="44">
        <f t="shared" si="116"/>
        <v>0</v>
      </c>
    </row>
    <row r="1847" spans="1:16" ht="17.100000000000001" customHeight="1">
      <c r="A1847" s="2">
        <v>880</v>
      </c>
      <c r="B1847" s="2" t="str">
        <f>VLOOKUP(A1847,Sheet2!$A$1:$B$114,2)</f>
        <v>Tansylvania Co</v>
      </c>
      <c r="C1847" s="2">
        <v>9</v>
      </c>
      <c r="D1847" s="2" t="str">
        <f>VLOOKUP(C1847,Sheet1!$A$1:$B$18,2)</f>
        <v>Psychology Personnel</v>
      </c>
      <c r="E1847" s="15">
        <v>2</v>
      </c>
      <c r="F1847" s="17">
        <v>2</v>
      </c>
      <c r="G1847" s="25">
        <f t="shared" si="113"/>
        <v>0</v>
      </c>
      <c r="H1847" s="15">
        <v>0</v>
      </c>
      <c r="I1847" s="17">
        <v>0</v>
      </c>
      <c r="J1847" s="25">
        <f t="shared" si="115"/>
        <v>0</v>
      </c>
      <c r="K1847" s="15">
        <v>0</v>
      </c>
      <c r="L1847" s="17">
        <v>0</v>
      </c>
      <c r="M1847" s="25">
        <f t="shared" si="114"/>
        <v>0</v>
      </c>
      <c r="N1847" s="15">
        <v>2</v>
      </c>
      <c r="O1847" s="17">
        <v>2</v>
      </c>
      <c r="P1847" s="44">
        <f t="shared" si="116"/>
        <v>0</v>
      </c>
    </row>
    <row r="1848" spans="1:16" ht="14.1" customHeight="1">
      <c r="A1848" s="2">
        <v>880</v>
      </c>
      <c r="B1848" s="2" t="str">
        <f>VLOOKUP(A1848,Sheet2!$A$1:$B$114,2)</f>
        <v>Tansylvania Co</v>
      </c>
      <c r="C1848" s="2">
        <v>10</v>
      </c>
      <c r="D1848" s="2" t="str">
        <f>VLOOKUP(C1848,Sheet1!$A$1:$B$18,2)</f>
        <v>Media Cordinators and Audio Visual</v>
      </c>
      <c r="E1848" s="15">
        <v>7</v>
      </c>
      <c r="F1848" s="17">
        <v>5</v>
      </c>
      <c r="G1848" s="25">
        <f t="shared" si="113"/>
        <v>2</v>
      </c>
      <c r="H1848" s="15">
        <v>0</v>
      </c>
      <c r="I1848" s="17">
        <v>2</v>
      </c>
      <c r="J1848" s="25">
        <f t="shared" si="115"/>
        <v>-2</v>
      </c>
      <c r="K1848" s="15">
        <v>0</v>
      </c>
      <c r="L1848" s="17">
        <v>0</v>
      </c>
      <c r="M1848" s="25">
        <f t="shared" si="114"/>
        <v>0</v>
      </c>
      <c r="N1848" s="15">
        <v>7</v>
      </c>
      <c r="O1848" s="17">
        <v>7</v>
      </c>
      <c r="P1848" s="44">
        <f t="shared" si="116"/>
        <v>0</v>
      </c>
    </row>
    <row r="1849" spans="1:16" ht="14.1" customHeight="1">
      <c r="A1849" s="2">
        <v>880</v>
      </c>
      <c r="B1849" s="2" t="str">
        <f>VLOOKUP(A1849,Sheet2!$A$1:$B$114,2)</f>
        <v>Tansylvania Co</v>
      </c>
      <c r="C1849" s="2">
        <v>11</v>
      </c>
      <c r="D1849" s="2" t="str">
        <f>VLOOKUP(C1849,Sheet1!$A$1:$B$18,2)</f>
        <v>Consultants and Supervisors of Instructions</v>
      </c>
      <c r="E1849" s="15">
        <v>0</v>
      </c>
      <c r="F1849" s="17">
        <v>0</v>
      </c>
      <c r="G1849" s="25">
        <f t="shared" si="113"/>
        <v>0</v>
      </c>
      <c r="H1849" s="15">
        <v>0</v>
      </c>
      <c r="I1849" s="17">
        <v>0</v>
      </c>
      <c r="J1849" s="25">
        <f t="shared" si="115"/>
        <v>0</v>
      </c>
      <c r="K1849" s="15">
        <v>0</v>
      </c>
      <c r="L1849" s="17">
        <v>0</v>
      </c>
      <c r="M1849" s="25">
        <f t="shared" si="114"/>
        <v>0</v>
      </c>
      <c r="N1849" s="15">
        <v>0</v>
      </c>
      <c r="O1849" s="17">
        <v>0</v>
      </c>
      <c r="P1849" s="44">
        <f t="shared" si="116"/>
        <v>0</v>
      </c>
    </row>
    <row r="1850" spans="1:16" ht="14.1" customHeight="1">
      <c r="A1850" s="2">
        <v>880</v>
      </c>
      <c r="B1850" s="2" t="str">
        <f>VLOOKUP(A1850,Sheet2!$A$1:$B$114,2)</f>
        <v>Tansylvania Co</v>
      </c>
      <c r="C1850" s="2">
        <v>12</v>
      </c>
      <c r="D1850" s="2" t="str">
        <f>VLOOKUP(C1850,Sheet1!$A$1:$B$18,2)</f>
        <v>Other Professional Staff</v>
      </c>
      <c r="E1850" s="15">
        <v>15</v>
      </c>
      <c r="F1850" s="17">
        <v>15</v>
      </c>
      <c r="G1850" s="25">
        <f t="shared" si="113"/>
        <v>0</v>
      </c>
      <c r="H1850" s="15">
        <v>1</v>
      </c>
      <c r="I1850" s="17">
        <v>1</v>
      </c>
      <c r="J1850" s="25">
        <f t="shared" si="115"/>
        <v>0</v>
      </c>
      <c r="K1850" s="15">
        <v>0</v>
      </c>
      <c r="L1850" s="17">
        <v>0</v>
      </c>
      <c r="M1850" s="25">
        <f t="shared" si="114"/>
        <v>0</v>
      </c>
      <c r="N1850" s="15">
        <v>16</v>
      </c>
      <c r="O1850" s="17">
        <v>16</v>
      </c>
      <c r="P1850" s="44">
        <f t="shared" si="116"/>
        <v>0</v>
      </c>
    </row>
    <row r="1851" spans="1:16" ht="14.1" customHeight="1">
      <c r="A1851" s="2">
        <v>880</v>
      </c>
      <c r="B1851" s="2" t="str">
        <f>VLOOKUP(A1851,Sheet2!$A$1:$B$114,2)</f>
        <v>Tansylvania Co</v>
      </c>
      <c r="C1851" s="2">
        <v>13</v>
      </c>
      <c r="D1851" s="2" t="str">
        <f>VLOOKUP(C1851,Sheet1!$A$1:$B$18,2)</f>
        <v>Teacher Assistants</v>
      </c>
      <c r="E1851" s="15">
        <v>55</v>
      </c>
      <c r="F1851" s="17">
        <v>62</v>
      </c>
      <c r="G1851" s="25">
        <f t="shared" si="113"/>
        <v>-7</v>
      </c>
      <c r="H1851" s="15">
        <v>25</v>
      </c>
      <c r="I1851" s="17">
        <v>16</v>
      </c>
      <c r="J1851" s="25">
        <f t="shared" si="115"/>
        <v>9</v>
      </c>
      <c r="K1851" s="15">
        <v>8</v>
      </c>
      <c r="L1851" s="17">
        <v>13</v>
      </c>
      <c r="M1851" s="25">
        <f t="shared" si="114"/>
        <v>-5</v>
      </c>
      <c r="N1851" s="15">
        <v>88</v>
      </c>
      <c r="O1851" s="17">
        <v>91</v>
      </c>
      <c r="P1851" s="44">
        <f t="shared" si="116"/>
        <v>-3</v>
      </c>
    </row>
    <row r="1852" spans="1:16" ht="14.1" customHeight="1">
      <c r="A1852" s="2">
        <v>880</v>
      </c>
      <c r="B1852" s="2" t="str">
        <f>VLOOKUP(A1852,Sheet2!$A$1:$B$114,2)</f>
        <v>Tansylvania Co</v>
      </c>
      <c r="C1852" s="2">
        <v>14</v>
      </c>
      <c r="D1852" s="2" t="str">
        <f>VLOOKUP(C1852,Sheet1!$A$1:$B$18,2)</f>
        <v>Technicians</v>
      </c>
      <c r="E1852" s="15">
        <v>1</v>
      </c>
      <c r="F1852" s="17">
        <v>1</v>
      </c>
      <c r="G1852" s="25">
        <f t="shared" si="113"/>
        <v>0</v>
      </c>
      <c r="H1852" s="15">
        <v>0</v>
      </c>
      <c r="I1852" s="17">
        <v>0</v>
      </c>
      <c r="J1852" s="25">
        <f t="shared" si="115"/>
        <v>0</v>
      </c>
      <c r="K1852" s="15">
        <v>2</v>
      </c>
      <c r="L1852" s="17">
        <v>2</v>
      </c>
      <c r="M1852" s="25">
        <f t="shared" si="114"/>
        <v>0</v>
      </c>
      <c r="N1852" s="15">
        <v>3</v>
      </c>
      <c r="O1852" s="17">
        <v>3</v>
      </c>
      <c r="P1852" s="44">
        <f t="shared" si="116"/>
        <v>0</v>
      </c>
    </row>
    <row r="1853" spans="1:16" ht="14.1" customHeight="1">
      <c r="A1853" s="2">
        <v>880</v>
      </c>
      <c r="B1853" s="2" t="str">
        <f>VLOOKUP(A1853,Sheet2!$A$1:$B$114,2)</f>
        <v>Tansylvania Co</v>
      </c>
      <c r="C1853" s="2">
        <v>15</v>
      </c>
      <c r="D1853" s="2" t="str">
        <f>VLOOKUP(C1853,Sheet1!$A$1:$B$18,2)</f>
        <v>Clerks/Secretaries</v>
      </c>
      <c r="E1853" s="15">
        <v>1</v>
      </c>
      <c r="F1853" s="17">
        <v>1</v>
      </c>
      <c r="G1853" s="25">
        <f t="shared" si="113"/>
        <v>0</v>
      </c>
      <c r="H1853" s="15">
        <v>6</v>
      </c>
      <c r="I1853" s="17">
        <v>6</v>
      </c>
      <c r="J1853" s="25">
        <f t="shared" si="115"/>
        <v>0</v>
      </c>
      <c r="K1853" s="15">
        <v>23</v>
      </c>
      <c r="L1853" s="17">
        <v>23</v>
      </c>
      <c r="M1853" s="25">
        <f t="shared" si="114"/>
        <v>0</v>
      </c>
      <c r="N1853" s="15">
        <v>30</v>
      </c>
      <c r="O1853" s="17">
        <v>30</v>
      </c>
      <c r="P1853" s="44">
        <f t="shared" si="116"/>
        <v>0</v>
      </c>
    </row>
    <row r="1854" spans="1:16" ht="14.1" customHeight="1">
      <c r="A1854" s="2">
        <v>880</v>
      </c>
      <c r="B1854" s="2" t="str">
        <f>VLOOKUP(A1854,Sheet2!$A$1:$B$114,2)</f>
        <v>Tansylvania Co</v>
      </c>
      <c r="C1854" s="2">
        <v>16</v>
      </c>
      <c r="D1854" s="2" t="str">
        <f>VLOOKUP(C1854,Sheet1!$A$1:$B$18,2)</f>
        <v>Service Workers</v>
      </c>
      <c r="E1854" s="15">
        <v>3</v>
      </c>
      <c r="F1854" s="17">
        <v>3</v>
      </c>
      <c r="G1854" s="25">
        <f t="shared" si="113"/>
        <v>0</v>
      </c>
      <c r="H1854" s="15">
        <v>0</v>
      </c>
      <c r="I1854" s="17">
        <v>0</v>
      </c>
      <c r="J1854" s="25">
        <f t="shared" si="115"/>
        <v>0</v>
      </c>
      <c r="K1854" s="15">
        <v>0</v>
      </c>
      <c r="L1854" s="17">
        <v>0</v>
      </c>
      <c r="M1854" s="25">
        <f t="shared" si="114"/>
        <v>0</v>
      </c>
      <c r="N1854" s="15">
        <v>3</v>
      </c>
      <c r="O1854" s="17">
        <v>3</v>
      </c>
      <c r="P1854" s="44">
        <f t="shared" si="116"/>
        <v>0</v>
      </c>
    </row>
    <row r="1855" spans="1:16" ht="14.1" customHeight="1">
      <c r="A1855" s="2">
        <v>880</v>
      </c>
      <c r="B1855" s="2" t="str">
        <f>VLOOKUP(A1855,Sheet2!$A$1:$B$114,2)</f>
        <v>Tansylvania Co</v>
      </c>
      <c r="C1855" s="2">
        <v>17</v>
      </c>
      <c r="D1855" s="2" t="str">
        <f>VLOOKUP(C1855,Sheet1!$A$1:$B$18,2)</f>
        <v>Skilled Crafts</v>
      </c>
      <c r="E1855" s="15">
        <v>0</v>
      </c>
      <c r="F1855" s="17">
        <v>0</v>
      </c>
      <c r="G1855" s="25">
        <f t="shared" ref="G1855:G1918" si="117">E1855-F1855</f>
        <v>0</v>
      </c>
      <c r="H1855" s="15">
        <v>0</v>
      </c>
      <c r="I1855" s="17">
        <v>0</v>
      </c>
      <c r="J1855" s="25">
        <f t="shared" si="115"/>
        <v>0</v>
      </c>
      <c r="K1855" s="15">
        <v>7</v>
      </c>
      <c r="L1855" s="17">
        <v>7</v>
      </c>
      <c r="M1855" s="25">
        <f t="shared" si="114"/>
        <v>0</v>
      </c>
      <c r="N1855" s="15">
        <v>7</v>
      </c>
      <c r="O1855" s="17">
        <v>7</v>
      </c>
      <c r="P1855" s="44">
        <f t="shared" si="116"/>
        <v>0</v>
      </c>
    </row>
    <row r="1856" spans="1:16" ht="14.1" customHeight="1">
      <c r="A1856" s="2">
        <v>880</v>
      </c>
      <c r="B1856" s="2" t="str">
        <f>VLOOKUP(A1856,Sheet2!$A$1:$B$114,2)</f>
        <v>Tansylvania Co</v>
      </c>
      <c r="C1856" s="2">
        <v>18</v>
      </c>
      <c r="D1856" s="2" t="str">
        <f>VLOOKUP(C1856,Sheet1!$A$1:$B$18,2)</f>
        <v>Laborers Unskilled</v>
      </c>
      <c r="E1856" s="15">
        <v>1</v>
      </c>
      <c r="F1856" s="17">
        <v>1</v>
      </c>
      <c r="G1856" s="25">
        <f t="shared" si="117"/>
        <v>0</v>
      </c>
      <c r="H1856" s="15">
        <v>47</v>
      </c>
      <c r="I1856" s="17">
        <v>47</v>
      </c>
      <c r="J1856" s="25">
        <f t="shared" si="115"/>
        <v>0</v>
      </c>
      <c r="K1856" s="15">
        <v>1</v>
      </c>
      <c r="L1856" s="17">
        <v>1</v>
      </c>
      <c r="M1856" s="25">
        <f t="shared" si="114"/>
        <v>0</v>
      </c>
      <c r="N1856" s="15">
        <v>49</v>
      </c>
      <c r="O1856" s="17">
        <v>49</v>
      </c>
      <c r="P1856" s="44">
        <f t="shared" si="116"/>
        <v>0</v>
      </c>
    </row>
    <row r="1857" spans="1:16" ht="14.1" customHeight="1">
      <c r="A1857" s="2">
        <v>890</v>
      </c>
      <c r="B1857" s="2" t="str">
        <f>VLOOKUP(A1857,Sheet2!$A$1:$B$114,2)</f>
        <v>Tyrekk Co</v>
      </c>
      <c r="C1857" s="2">
        <v>1</v>
      </c>
      <c r="D1857" s="2" t="str">
        <f>VLOOKUP(C1857,Sheet1!$A$1:$B$18,2)</f>
        <v>Officials, Administrators, Managers</v>
      </c>
      <c r="E1857" s="15">
        <v>3</v>
      </c>
      <c r="F1857" s="17">
        <v>3</v>
      </c>
      <c r="G1857" s="25">
        <f t="shared" si="117"/>
        <v>0</v>
      </c>
      <c r="H1857" s="15">
        <v>0</v>
      </c>
      <c r="I1857" s="17">
        <v>0</v>
      </c>
      <c r="J1857" s="25">
        <f t="shared" si="115"/>
        <v>0</v>
      </c>
      <c r="K1857" s="15">
        <v>1</v>
      </c>
      <c r="L1857" s="17">
        <v>1</v>
      </c>
      <c r="M1857" s="25">
        <f t="shared" si="114"/>
        <v>0</v>
      </c>
      <c r="N1857" s="15">
        <v>4</v>
      </c>
      <c r="O1857" s="17">
        <v>4</v>
      </c>
      <c r="P1857" s="44">
        <f t="shared" si="116"/>
        <v>0</v>
      </c>
    </row>
    <row r="1858" spans="1:16" ht="14.1" customHeight="1">
      <c r="A1858" s="2">
        <v>890</v>
      </c>
      <c r="B1858" s="2" t="str">
        <f>VLOOKUP(A1858,Sheet2!$A$1:$B$114,2)</f>
        <v>Tyrekk Co</v>
      </c>
      <c r="C1858" s="2">
        <v>2</v>
      </c>
      <c r="D1858" s="2" t="str">
        <f>VLOOKUP(C1858,Sheet1!$A$1:$B$18,2)</f>
        <v>Principals</v>
      </c>
      <c r="E1858" s="15">
        <v>3</v>
      </c>
      <c r="F1858" s="17">
        <v>3</v>
      </c>
      <c r="G1858" s="25">
        <f t="shared" si="117"/>
        <v>0</v>
      </c>
      <c r="H1858" s="15">
        <v>0</v>
      </c>
      <c r="I1858" s="17">
        <v>0</v>
      </c>
      <c r="J1858" s="25">
        <f t="shared" si="115"/>
        <v>0</v>
      </c>
      <c r="K1858" s="15">
        <v>0</v>
      </c>
      <c r="L1858" s="17">
        <v>0</v>
      </c>
      <c r="M1858" s="25">
        <f t="shared" si="114"/>
        <v>0</v>
      </c>
      <c r="N1858" s="15">
        <v>3</v>
      </c>
      <c r="O1858" s="17">
        <v>3</v>
      </c>
      <c r="P1858" s="44">
        <f t="shared" si="116"/>
        <v>0</v>
      </c>
    </row>
    <row r="1859" spans="1:16" ht="14.1" customHeight="1">
      <c r="A1859" s="2">
        <v>890</v>
      </c>
      <c r="B1859" s="2" t="str">
        <f>VLOOKUP(A1859,Sheet2!$A$1:$B$114,2)</f>
        <v>Tyrekk Co</v>
      </c>
      <c r="C1859" s="2">
        <v>3</v>
      </c>
      <c r="D1859" s="2" t="str">
        <f>VLOOKUP(C1859,Sheet1!$A$1:$B$18,2)</f>
        <v>Assistant Principals, Teaching</v>
      </c>
      <c r="E1859" s="15">
        <v>0</v>
      </c>
      <c r="F1859" s="17">
        <v>0</v>
      </c>
      <c r="G1859" s="25">
        <f t="shared" si="117"/>
        <v>0</v>
      </c>
      <c r="H1859" s="15">
        <v>0</v>
      </c>
      <c r="I1859" s="17">
        <v>0</v>
      </c>
      <c r="J1859" s="25">
        <f t="shared" si="115"/>
        <v>0</v>
      </c>
      <c r="K1859" s="15">
        <v>0</v>
      </c>
      <c r="L1859" s="17">
        <v>0</v>
      </c>
      <c r="M1859" s="25">
        <f t="shared" ref="M1859:M1922" si="118">K1859-L1859</f>
        <v>0</v>
      </c>
      <c r="N1859" s="15">
        <v>0</v>
      </c>
      <c r="O1859" s="17">
        <v>0</v>
      </c>
      <c r="P1859" s="44">
        <f t="shared" si="116"/>
        <v>0</v>
      </c>
    </row>
    <row r="1860" spans="1:16" ht="14.1" customHeight="1">
      <c r="A1860" s="2">
        <v>890</v>
      </c>
      <c r="B1860" s="2" t="str">
        <f>VLOOKUP(A1860,Sheet2!$A$1:$B$114,2)</f>
        <v>Tyrekk Co</v>
      </c>
      <c r="C1860" s="2">
        <v>4</v>
      </c>
      <c r="D1860" s="2" t="str">
        <f>VLOOKUP(C1860,Sheet1!$A$1:$B$18,2)</f>
        <v>Assistant Principals, Non-Teaching</v>
      </c>
      <c r="E1860" s="15">
        <v>1</v>
      </c>
      <c r="F1860" s="17">
        <v>1</v>
      </c>
      <c r="G1860" s="25">
        <f t="shared" si="117"/>
        <v>0</v>
      </c>
      <c r="H1860" s="15">
        <v>0</v>
      </c>
      <c r="I1860" s="17">
        <v>0</v>
      </c>
      <c r="J1860" s="25">
        <f t="shared" ref="J1860:J1923" si="119">H1860-I1860</f>
        <v>0</v>
      </c>
      <c r="K1860" s="15">
        <v>0</v>
      </c>
      <c r="L1860" s="17">
        <v>0</v>
      </c>
      <c r="M1860" s="25">
        <f t="shared" si="118"/>
        <v>0</v>
      </c>
      <c r="N1860" s="15">
        <v>1</v>
      </c>
      <c r="O1860" s="17">
        <v>1</v>
      </c>
      <c r="P1860" s="44">
        <f t="shared" ref="P1860:P1923" si="120">N1860-O1860</f>
        <v>0</v>
      </c>
    </row>
    <row r="1861" spans="1:16" ht="14.1" customHeight="1">
      <c r="A1861" s="2">
        <v>890</v>
      </c>
      <c r="B1861" s="2" t="str">
        <f>VLOOKUP(A1861,Sheet2!$A$1:$B$114,2)</f>
        <v>Tyrekk Co</v>
      </c>
      <c r="C1861" s="2">
        <v>5</v>
      </c>
      <c r="D1861" s="2" t="str">
        <f>VLOOKUP(C1861,Sheet1!$A$1:$B$18,2)</f>
        <v>Elementry Teachers</v>
      </c>
      <c r="E1861" s="15">
        <v>20</v>
      </c>
      <c r="F1861" s="17">
        <v>20</v>
      </c>
      <c r="G1861" s="25">
        <f t="shared" si="117"/>
        <v>0</v>
      </c>
      <c r="H1861" s="15">
        <v>5</v>
      </c>
      <c r="I1861" s="17">
        <v>5</v>
      </c>
      <c r="J1861" s="25">
        <f t="shared" si="119"/>
        <v>0</v>
      </c>
      <c r="K1861" s="15">
        <v>0</v>
      </c>
      <c r="L1861" s="17">
        <v>0</v>
      </c>
      <c r="M1861" s="25">
        <f t="shared" si="118"/>
        <v>0</v>
      </c>
      <c r="N1861" s="15">
        <v>25</v>
      </c>
      <c r="O1861" s="17">
        <v>25</v>
      </c>
      <c r="P1861" s="44">
        <f t="shared" si="120"/>
        <v>0</v>
      </c>
    </row>
    <row r="1862" spans="1:16" ht="14.1" customHeight="1">
      <c r="A1862" s="2">
        <v>890</v>
      </c>
      <c r="B1862" s="2" t="str">
        <f>VLOOKUP(A1862,Sheet2!$A$1:$B$114,2)</f>
        <v>Tyrekk Co</v>
      </c>
      <c r="C1862" s="2">
        <v>6</v>
      </c>
      <c r="D1862" s="2" t="str">
        <f>VLOOKUP(C1862,Sheet1!$A$1:$B$18,2)</f>
        <v>Secondary Teachers</v>
      </c>
      <c r="E1862" s="15">
        <v>13</v>
      </c>
      <c r="F1862" s="17">
        <v>15</v>
      </c>
      <c r="G1862" s="25">
        <f t="shared" si="117"/>
        <v>-2</v>
      </c>
      <c r="H1862" s="15">
        <v>1</v>
      </c>
      <c r="I1862" s="17">
        <v>0</v>
      </c>
      <c r="J1862" s="25">
        <f t="shared" si="119"/>
        <v>1</v>
      </c>
      <c r="K1862" s="15">
        <v>0</v>
      </c>
      <c r="L1862" s="17">
        <v>0</v>
      </c>
      <c r="M1862" s="25">
        <f t="shared" si="118"/>
        <v>0</v>
      </c>
      <c r="N1862" s="15">
        <v>14</v>
      </c>
      <c r="O1862" s="17">
        <v>15</v>
      </c>
      <c r="P1862" s="44">
        <f t="shared" si="120"/>
        <v>-1</v>
      </c>
    </row>
    <row r="1863" spans="1:16" ht="14.1" customHeight="1">
      <c r="A1863" s="2">
        <v>890</v>
      </c>
      <c r="B1863" s="2" t="str">
        <f>VLOOKUP(A1863,Sheet2!$A$1:$B$114,2)</f>
        <v>Tyrekk Co</v>
      </c>
      <c r="C1863" s="2">
        <v>7</v>
      </c>
      <c r="D1863" s="2" t="str">
        <f>VLOOKUP(C1863,Sheet1!$A$1:$B$18,2)</f>
        <v>Other Teachers</v>
      </c>
      <c r="E1863" s="15">
        <v>11</v>
      </c>
      <c r="F1863" s="17">
        <v>11</v>
      </c>
      <c r="G1863" s="25">
        <f t="shared" si="117"/>
        <v>0</v>
      </c>
      <c r="H1863" s="15">
        <v>1</v>
      </c>
      <c r="I1863" s="17">
        <v>1</v>
      </c>
      <c r="J1863" s="25">
        <f t="shared" si="119"/>
        <v>0</v>
      </c>
      <c r="K1863" s="15">
        <v>1</v>
      </c>
      <c r="L1863" s="17">
        <v>1</v>
      </c>
      <c r="M1863" s="25">
        <f t="shared" si="118"/>
        <v>0</v>
      </c>
      <c r="N1863" s="15">
        <v>13</v>
      </c>
      <c r="O1863" s="17">
        <v>13</v>
      </c>
      <c r="P1863" s="44">
        <f t="shared" si="120"/>
        <v>0</v>
      </c>
    </row>
    <row r="1864" spans="1:16" ht="14.1" customHeight="1">
      <c r="A1864" s="2">
        <v>890</v>
      </c>
      <c r="B1864" s="2" t="str">
        <f>VLOOKUP(A1864,Sheet2!$A$1:$B$114,2)</f>
        <v>Tyrekk Co</v>
      </c>
      <c r="C1864" s="2">
        <v>8</v>
      </c>
      <c r="D1864" s="2" t="str">
        <f>VLOOKUP(C1864,Sheet1!$A$1:$B$18,2)</f>
        <v>Guidence Personnel</v>
      </c>
      <c r="E1864" s="15">
        <v>3</v>
      </c>
      <c r="F1864" s="17">
        <v>4</v>
      </c>
      <c r="G1864" s="25">
        <f t="shared" si="117"/>
        <v>-1</v>
      </c>
      <c r="H1864" s="15">
        <v>0</v>
      </c>
      <c r="I1864" s="17">
        <v>0</v>
      </c>
      <c r="J1864" s="25">
        <f t="shared" si="119"/>
        <v>0</v>
      </c>
      <c r="K1864" s="15">
        <v>0</v>
      </c>
      <c r="L1864" s="17">
        <v>0</v>
      </c>
      <c r="M1864" s="25">
        <f t="shared" si="118"/>
        <v>0</v>
      </c>
      <c r="N1864" s="15">
        <v>3</v>
      </c>
      <c r="O1864" s="17">
        <v>4</v>
      </c>
      <c r="P1864" s="44">
        <f t="shared" si="120"/>
        <v>-1</v>
      </c>
    </row>
    <row r="1865" spans="1:16" ht="14.1" customHeight="1">
      <c r="A1865" s="2">
        <v>890</v>
      </c>
      <c r="B1865" s="2" t="str">
        <f>VLOOKUP(A1865,Sheet2!$A$1:$B$114,2)</f>
        <v>Tyrekk Co</v>
      </c>
      <c r="C1865" s="2">
        <v>9</v>
      </c>
      <c r="D1865" s="2" t="str">
        <f>VLOOKUP(C1865,Sheet1!$A$1:$B$18,2)</f>
        <v>Psychology Personnel</v>
      </c>
      <c r="E1865" s="15">
        <v>0</v>
      </c>
      <c r="F1865" s="17">
        <v>0</v>
      </c>
      <c r="G1865" s="25">
        <f t="shared" si="117"/>
        <v>0</v>
      </c>
      <c r="H1865" s="15">
        <v>0</v>
      </c>
      <c r="I1865" s="17">
        <v>0</v>
      </c>
      <c r="J1865" s="25">
        <f t="shared" si="119"/>
        <v>0</v>
      </c>
      <c r="K1865" s="15">
        <v>0</v>
      </c>
      <c r="L1865" s="17">
        <v>0</v>
      </c>
      <c r="M1865" s="25">
        <f t="shared" si="118"/>
        <v>0</v>
      </c>
      <c r="N1865" s="15">
        <v>0</v>
      </c>
      <c r="O1865" s="17">
        <v>0</v>
      </c>
      <c r="P1865" s="44">
        <f t="shared" si="120"/>
        <v>0</v>
      </c>
    </row>
    <row r="1866" spans="1:16" ht="14.1" customHeight="1">
      <c r="A1866" s="2">
        <v>890</v>
      </c>
      <c r="B1866" s="2" t="str">
        <f>VLOOKUP(A1866,Sheet2!$A$1:$B$114,2)</f>
        <v>Tyrekk Co</v>
      </c>
      <c r="C1866" s="2">
        <v>10</v>
      </c>
      <c r="D1866" s="2" t="str">
        <f>VLOOKUP(C1866,Sheet1!$A$1:$B$18,2)</f>
        <v>Media Cordinators and Audio Visual</v>
      </c>
      <c r="E1866" s="15">
        <v>2</v>
      </c>
      <c r="F1866" s="17">
        <v>1</v>
      </c>
      <c r="G1866" s="25">
        <f t="shared" si="117"/>
        <v>1</v>
      </c>
      <c r="H1866" s="15">
        <v>0</v>
      </c>
      <c r="I1866" s="17">
        <v>1</v>
      </c>
      <c r="J1866" s="25">
        <f t="shared" si="119"/>
        <v>-1</v>
      </c>
      <c r="K1866" s="15">
        <v>0</v>
      </c>
      <c r="L1866" s="17">
        <v>0</v>
      </c>
      <c r="M1866" s="25">
        <f t="shared" si="118"/>
        <v>0</v>
      </c>
      <c r="N1866" s="15">
        <v>2</v>
      </c>
      <c r="O1866" s="17">
        <v>2</v>
      </c>
      <c r="P1866" s="44">
        <f t="shared" si="120"/>
        <v>0</v>
      </c>
    </row>
    <row r="1867" spans="1:16" ht="14.1" customHeight="1">
      <c r="A1867" s="2">
        <v>890</v>
      </c>
      <c r="B1867" s="2" t="str">
        <f>VLOOKUP(A1867,Sheet2!$A$1:$B$114,2)</f>
        <v>Tyrekk Co</v>
      </c>
      <c r="C1867" s="2">
        <v>11</v>
      </c>
      <c r="D1867" s="2" t="str">
        <f>VLOOKUP(C1867,Sheet1!$A$1:$B$18,2)</f>
        <v>Consultants and Supervisors of Instructions</v>
      </c>
      <c r="E1867" s="15">
        <v>1</v>
      </c>
      <c r="F1867" s="17">
        <v>1</v>
      </c>
      <c r="G1867" s="25">
        <f t="shared" si="117"/>
        <v>0</v>
      </c>
      <c r="H1867" s="15">
        <v>0</v>
      </c>
      <c r="I1867" s="17">
        <v>0</v>
      </c>
      <c r="J1867" s="25">
        <f t="shared" si="119"/>
        <v>0</v>
      </c>
      <c r="K1867" s="15">
        <v>0</v>
      </c>
      <c r="L1867" s="17">
        <v>0</v>
      </c>
      <c r="M1867" s="25">
        <f t="shared" si="118"/>
        <v>0</v>
      </c>
      <c r="N1867" s="15">
        <v>1</v>
      </c>
      <c r="O1867" s="17">
        <v>1</v>
      </c>
      <c r="P1867" s="44">
        <f t="shared" si="120"/>
        <v>0</v>
      </c>
    </row>
    <row r="1868" spans="1:16" ht="14.1" customHeight="1">
      <c r="A1868" s="2">
        <v>890</v>
      </c>
      <c r="B1868" s="2" t="str">
        <f>VLOOKUP(A1868,Sheet2!$A$1:$B$114,2)</f>
        <v>Tyrekk Co</v>
      </c>
      <c r="C1868" s="2">
        <v>12</v>
      </c>
      <c r="D1868" s="2" t="str">
        <f>VLOOKUP(C1868,Sheet1!$A$1:$B$18,2)</f>
        <v>Other Professional Staff</v>
      </c>
      <c r="E1868" s="15">
        <v>2</v>
      </c>
      <c r="F1868" s="17">
        <v>2</v>
      </c>
      <c r="G1868" s="25">
        <f t="shared" si="117"/>
        <v>0</v>
      </c>
      <c r="H1868" s="15">
        <v>0</v>
      </c>
      <c r="I1868" s="17">
        <v>0</v>
      </c>
      <c r="J1868" s="25">
        <f t="shared" si="119"/>
        <v>0</v>
      </c>
      <c r="K1868" s="15">
        <v>1</v>
      </c>
      <c r="L1868" s="17">
        <v>1</v>
      </c>
      <c r="M1868" s="25">
        <f t="shared" si="118"/>
        <v>0</v>
      </c>
      <c r="N1868" s="15">
        <v>3</v>
      </c>
      <c r="O1868" s="17">
        <v>3</v>
      </c>
      <c r="P1868" s="44">
        <f t="shared" si="120"/>
        <v>0</v>
      </c>
    </row>
    <row r="1869" spans="1:16" ht="14.1" customHeight="1">
      <c r="A1869" s="2">
        <v>890</v>
      </c>
      <c r="B1869" s="2" t="str">
        <f>VLOOKUP(A1869,Sheet2!$A$1:$B$114,2)</f>
        <v>Tyrekk Co</v>
      </c>
      <c r="C1869" s="2">
        <v>13</v>
      </c>
      <c r="D1869" s="2" t="str">
        <f>VLOOKUP(C1869,Sheet1!$A$1:$B$18,2)</f>
        <v>Teacher Assistants</v>
      </c>
      <c r="E1869" s="15">
        <v>14</v>
      </c>
      <c r="F1869" s="17">
        <v>18</v>
      </c>
      <c r="G1869" s="25">
        <f t="shared" si="117"/>
        <v>-4</v>
      </c>
      <c r="H1869" s="15">
        <v>2</v>
      </c>
      <c r="I1869" s="17">
        <v>4</v>
      </c>
      <c r="J1869" s="25">
        <f t="shared" si="119"/>
        <v>-2</v>
      </c>
      <c r="K1869" s="15">
        <v>2</v>
      </c>
      <c r="L1869" s="17">
        <v>2</v>
      </c>
      <c r="M1869" s="25">
        <f t="shared" si="118"/>
        <v>0</v>
      </c>
      <c r="N1869" s="15">
        <v>18</v>
      </c>
      <c r="O1869" s="17">
        <v>24</v>
      </c>
      <c r="P1869" s="44">
        <f t="shared" si="120"/>
        <v>-6</v>
      </c>
    </row>
    <row r="1870" spans="1:16" ht="14.1" customHeight="1">
      <c r="A1870" s="2">
        <v>890</v>
      </c>
      <c r="B1870" s="2" t="str">
        <f>VLOOKUP(A1870,Sheet2!$A$1:$B$114,2)</f>
        <v>Tyrekk Co</v>
      </c>
      <c r="C1870" s="2">
        <v>14</v>
      </c>
      <c r="D1870" s="2" t="str">
        <f>VLOOKUP(C1870,Sheet1!$A$1:$B$18,2)</f>
        <v>Technicians</v>
      </c>
      <c r="E1870" s="15">
        <v>3</v>
      </c>
      <c r="F1870" s="17">
        <v>2</v>
      </c>
      <c r="G1870" s="25">
        <f t="shared" si="117"/>
        <v>1</v>
      </c>
      <c r="H1870" s="15">
        <v>0</v>
      </c>
      <c r="I1870" s="17">
        <v>0</v>
      </c>
      <c r="J1870" s="25">
        <f t="shared" si="119"/>
        <v>0</v>
      </c>
      <c r="K1870" s="15">
        <v>0</v>
      </c>
      <c r="L1870" s="17">
        <v>1</v>
      </c>
      <c r="M1870" s="25">
        <f t="shared" si="118"/>
        <v>-1</v>
      </c>
      <c r="N1870" s="15">
        <v>3</v>
      </c>
      <c r="O1870" s="17">
        <v>3</v>
      </c>
      <c r="P1870" s="44">
        <f t="shared" si="120"/>
        <v>0</v>
      </c>
    </row>
    <row r="1871" spans="1:16" ht="14.1" customHeight="1">
      <c r="A1871" s="2">
        <v>890</v>
      </c>
      <c r="B1871" s="2" t="str">
        <f>VLOOKUP(A1871,Sheet2!$A$1:$B$114,2)</f>
        <v>Tyrekk Co</v>
      </c>
      <c r="C1871" s="2">
        <v>15</v>
      </c>
      <c r="D1871" s="2" t="str">
        <f>VLOOKUP(C1871,Sheet1!$A$1:$B$18,2)</f>
        <v>Clerks/Secretaries</v>
      </c>
      <c r="E1871" s="15">
        <v>10</v>
      </c>
      <c r="F1871" s="17">
        <v>11</v>
      </c>
      <c r="G1871" s="25">
        <f t="shared" si="117"/>
        <v>-1</v>
      </c>
      <c r="H1871" s="15">
        <v>0</v>
      </c>
      <c r="I1871" s="17">
        <v>0</v>
      </c>
      <c r="J1871" s="25">
        <f t="shared" si="119"/>
        <v>0</v>
      </c>
      <c r="K1871" s="15">
        <v>0</v>
      </c>
      <c r="L1871" s="17">
        <v>0</v>
      </c>
      <c r="M1871" s="25">
        <f t="shared" si="118"/>
        <v>0</v>
      </c>
      <c r="N1871" s="15">
        <v>10</v>
      </c>
      <c r="O1871" s="17">
        <v>11</v>
      </c>
      <c r="P1871" s="44">
        <f t="shared" si="120"/>
        <v>-1</v>
      </c>
    </row>
    <row r="1872" spans="1:16" ht="14.1" customHeight="1">
      <c r="A1872" s="2">
        <v>890</v>
      </c>
      <c r="B1872" s="2" t="str">
        <f>VLOOKUP(A1872,Sheet2!$A$1:$B$114,2)</f>
        <v>Tyrekk Co</v>
      </c>
      <c r="C1872" s="2">
        <v>16</v>
      </c>
      <c r="D1872" s="2" t="str">
        <f>VLOOKUP(C1872,Sheet1!$A$1:$B$18,2)</f>
        <v>Service Workers</v>
      </c>
      <c r="E1872" s="15">
        <v>8</v>
      </c>
      <c r="F1872" s="17">
        <v>1</v>
      </c>
      <c r="G1872" s="25">
        <f t="shared" si="117"/>
        <v>7</v>
      </c>
      <c r="H1872" s="15">
        <v>0</v>
      </c>
      <c r="I1872" s="17">
        <v>9</v>
      </c>
      <c r="J1872" s="25">
        <f t="shared" si="119"/>
        <v>-9</v>
      </c>
      <c r="K1872" s="15">
        <v>3</v>
      </c>
      <c r="L1872" s="17">
        <v>3</v>
      </c>
      <c r="M1872" s="25">
        <f t="shared" si="118"/>
        <v>0</v>
      </c>
      <c r="N1872" s="15">
        <v>11</v>
      </c>
      <c r="O1872" s="17">
        <v>13</v>
      </c>
      <c r="P1872" s="44">
        <f t="shared" si="120"/>
        <v>-2</v>
      </c>
    </row>
    <row r="1873" spans="1:16" ht="14.1" customHeight="1">
      <c r="A1873" s="2">
        <v>890</v>
      </c>
      <c r="B1873" s="2" t="str">
        <f>VLOOKUP(A1873,Sheet2!$A$1:$B$114,2)</f>
        <v>Tyrekk Co</v>
      </c>
      <c r="C1873" s="2">
        <v>17</v>
      </c>
      <c r="D1873" s="2" t="str">
        <f>VLOOKUP(C1873,Sheet1!$A$1:$B$18,2)</f>
        <v>Skilled Crafts</v>
      </c>
      <c r="E1873" s="15">
        <v>2</v>
      </c>
      <c r="F1873" s="17">
        <v>2</v>
      </c>
      <c r="G1873" s="25">
        <f t="shared" si="117"/>
        <v>0</v>
      </c>
      <c r="H1873" s="15">
        <v>0</v>
      </c>
      <c r="I1873" s="17">
        <v>0</v>
      </c>
      <c r="J1873" s="25">
        <f t="shared" si="119"/>
        <v>0</v>
      </c>
      <c r="K1873" s="15">
        <v>0</v>
      </c>
      <c r="L1873" s="17">
        <v>0</v>
      </c>
      <c r="M1873" s="25">
        <f t="shared" si="118"/>
        <v>0</v>
      </c>
      <c r="N1873" s="15">
        <v>2</v>
      </c>
      <c r="O1873" s="17">
        <v>2</v>
      </c>
      <c r="P1873" s="44">
        <f t="shared" si="120"/>
        <v>0</v>
      </c>
    </row>
    <row r="1874" spans="1:16" ht="14.1" customHeight="1">
      <c r="A1874" s="2">
        <v>890</v>
      </c>
      <c r="B1874" s="2" t="str">
        <f>VLOOKUP(A1874,Sheet2!$A$1:$B$114,2)</f>
        <v>Tyrekk Co</v>
      </c>
      <c r="C1874" s="2">
        <v>18</v>
      </c>
      <c r="D1874" s="2" t="str">
        <f>VLOOKUP(C1874,Sheet1!$A$1:$B$18,2)</f>
        <v>Laborers Unskilled</v>
      </c>
      <c r="E1874" s="15">
        <v>0</v>
      </c>
      <c r="F1874" s="17">
        <v>0</v>
      </c>
      <c r="G1874" s="25">
        <f t="shared" si="117"/>
        <v>0</v>
      </c>
      <c r="H1874" s="15">
        <v>0</v>
      </c>
      <c r="I1874" s="17">
        <v>0</v>
      </c>
      <c r="J1874" s="25">
        <f t="shared" si="119"/>
        <v>0</v>
      </c>
      <c r="K1874" s="15">
        <v>0</v>
      </c>
      <c r="L1874" s="17">
        <v>0</v>
      </c>
      <c r="M1874" s="25">
        <f t="shared" si="118"/>
        <v>0</v>
      </c>
      <c r="N1874" s="15">
        <v>0</v>
      </c>
      <c r="O1874" s="17">
        <v>0</v>
      </c>
      <c r="P1874" s="44">
        <f t="shared" si="120"/>
        <v>0</v>
      </c>
    </row>
    <row r="1875" spans="1:16" ht="14.1" customHeight="1">
      <c r="A1875" s="2">
        <v>900</v>
      </c>
      <c r="B1875" s="2" t="str">
        <f>VLOOKUP(A1875,Sheet2!$A$1:$B$114,2)</f>
        <v>Union Co</v>
      </c>
      <c r="C1875" s="2">
        <v>1</v>
      </c>
      <c r="D1875" s="2" t="str">
        <f>VLOOKUP(C1875,Sheet1!$A$1:$B$18,2)</f>
        <v>Officials, Administrators, Managers</v>
      </c>
      <c r="E1875" s="15">
        <v>8</v>
      </c>
      <c r="F1875" s="17">
        <v>9</v>
      </c>
      <c r="G1875" s="25">
        <f t="shared" si="117"/>
        <v>-1</v>
      </c>
      <c r="H1875" s="15">
        <v>0</v>
      </c>
      <c r="I1875" s="17">
        <v>0</v>
      </c>
      <c r="J1875" s="25">
        <f t="shared" si="119"/>
        <v>0</v>
      </c>
      <c r="K1875" s="15">
        <v>22</v>
      </c>
      <c r="L1875" s="17">
        <v>18</v>
      </c>
      <c r="M1875" s="25">
        <f t="shared" si="118"/>
        <v>4</v>
      </c>
      <c r="N1875" s="15">
        <v>30</v>
      </c>
      <c r="O1875" s="17">
        <v>27</v>
      </c>
      <c r="P1875" s="44">
        <f t="shared" si="120"/>
        <v>3</v>
      </c>
    </row>
    <row r="1876" spans="1:16" ht="14.1" customHeight="1">
      <c r="A1876" s="2">
        <v>900</v>
      </c>
      <c r="B1876" s="2" t="str">
        <f>VLOOKUP(A1876,Sheet2!$A$1:$B$114,2)</f>
        <v>Union Co</v>
      </c>
      <c r="C1876" s="2">
        <v>2</v>
      </c>
      <c r="D1876" s="2" t="str">
        <f>VLOOKUP(C1876,Sheet1!$A$1:$B$18,2)</f>
        <v>Principals</v>
      </c>
      <c r="E1876" s="15">
        <v>52</v>
      </c>
      <c r="F1876" s="17">
        <v>21</v>
      </c>
      <c r="G1876" s="25">
        <f t="shared" si="117"/>
        <v>31</v>
      </c>
      <c r="H1876" s="15">
        <v>0</v>
      </c>
      <c r="I1876" s="17">
        <v>0</v>
      </c>
      <c r="J1876" s="25">
        <f t="shared" si="119"/>
        <v>0</v>
      </c>
      <c r="K1876" s="15">
        <v>0</v>
      </c>
      <c r="L1876" s="17">
        <v>31</v>
      </c>
      <c r="M1876" s="25">
        <f t="shared" si="118"/>
        <v>-31</v>
      </c>
      <c r="N1876" s="15">
        <v>52</v>
      </c>
      <c r="O1876" s="17">
        <v>52</v>
      </c>
      <c r="P1876" s="44">
        <f t="shared" si="120"/>
        <v>0</v>
      </c>
    </row>
    <row r="1877" spans="1:16" ht="14.1" customHeight="1">
      <c r="A1877" s="2">
        <v>900</v>
      </c>
      <c r="B1877" s="2" t="str">
        <f>VLOOKUP(A1877,Sheet2!$A$1:$B$114,2)</f>
        <v>Union Co</v>
      </c>
      <c r="C1877" s="2">
        <v>3</v>
      </c>
      <c r="D1877" s="2" t="str">
        <f>VLOOKUP(C1877,Sheet1!$A$1:$B$18,2)</f>
        <v>Assistant Principals, Teaching</v>
      </c>
      <c r="E1877" s="15">
        <v>0</v>
      </c>
      <c r="F1877" s="17">
        <v>1</v>
      </c>
      <c r="G1877" s="25">
        <f t="shared" si="117"/>
        <v>-1</v>
      </c>
      <c r="H1877" s="15">
        <v>0</v>
      </c>
      <c r="I1877" s="17">
        <v>0</v>
      </c>
      <c r="J1877" s="25">
        <f t="shared" si="119"/>
        <v>0</v>
      </c>
      <c r="K1877" s="15">
        <v>0</v>
      </c>
      <c r="L1877" s="17">
        <v>1</v>
      </c>
      <c r="M1877" s="25">
        <f t="shared" si="118"/>
        <v>-1</v>
      </c>
      <c r="N1877" s="15">
        <v>0</v>
      </c>
      <c r="O1877" s="17">
        <v>2</v>
      </c>
      <c r="P1877" s="44">
        <f t="shared" si="120"/>
        <v>-2</v>
      </c>
    </row>
    <row r="1878" spans="1:16" ht="14.1" customHeight="1">
      <c r="A1878" s="2">
        <v>900</v>
      </c>
      <c r="B1878" s="2" t="str">
        <f>VLOOKUP(A1878,Sheet2!$A$1:$B$114,2)</f>
        <v>Union Co</v>
      </c>
      <c r="C1878" s="2">
        <v>4</v>
      </c>
      <c r="D1878" s="2" t="str">
        <f>VLOOKUP(C1878,Sheet1!$A$1:$B$18,2)</f>
        <v>Assistant Principals, Non-Teaching</v>
      </c>
      <c r="E1878" s="15">
        <v>49</v>
      </c>
      <c r="F1878" s="17">
        <v>41</v>
      </c>
      <c r="G1878" s="25">
        <f t="shared" si="117"/>
        <v>8</v>
      </c>
      <c r="H1878" s="15">
        <v>0</v>
      </c>
      <c r="I1878" s="17">
        <v>0</v>
      </c>
      <c r="J1878" s="25">
        <f t="shared" si="119"/>
        <v>0</v>
      </c>
      <c r="K1878" s="15">
        <v>29</v>
      </c>
      <c r="L1878" s="17">
        <v>36</v>
      </c>
      <c r="M1878" s="25">
        <f t="shared" si="118"/>
        <v>-7</v>
      </c>
      <c r="N1878" s="15">
        <v>78</v>
      </c>
      <c r="O1878" s="17">
        <v>77</v>
      </c>
      <c r="P1878" s="44">
        <f t="shared" si="120"/>
        <v>1</v>
      </c>
    </row>
    <row r="1879" spans="1:16" ht="14.1" customHeight="1">
      <c r="A1879" s="2">
        <v>900</v>
      </c>
      <c r="B1879" s="2" t="str">
        <f>VLOOKUP(A1879,Sheet2!$A$1:$B$114,2)</f>
        <v>Union Co</v>
      </c>
      <c r="C1879" s="2">
        <v>5</v>
      </c>
      <c r="D1879" s="2" t="str">
        <f>VLOOKUP(C1879,Sheet1!$A$1:$B$18,2)</f>
        <v>Elementry Teachers</v>
      </c>
      <c r="E1879" s="15">
        <v>1450</v>
      </c>
      <c r="F1879" s="17">
        <v>1414</v>
      </c>
      <c r="G1879" s="25">
        <f t="shared" si="117"/>
        <v>36</v>
      </c>
      <c r="H1879" s="15">
        <v>123</v>
      </c>
      <c r="I1879" s="17">
        <v>184</v>
      </c>
      <c r="J1879" s="25">
        <f t="shared" si="119"/>
        <v>-61</v>
      </c>
      <c r="K1879" s="15">
        <v>38</v>
      </c>
      <c r="L1879" s="17">
        <v>85</v>
      </c>
      <c r="M1879" s="25">
        <f t="shared" si="118"/>
        <v>-47</v>
      </c>
      <c r="N1879" s="15">
        <v>1611</v>
      </c>
      <c r="O1879" s="17">
        <v>1683</v>
      </c>
      <c r="P1879" s="44">
        <f t="shared" si="120"/>
        <v>-72</v>
      </c>
    </row>
    <row r="1880" spans="1:16" ht="14.1" customHeight="1">
      <c r="A1880" s="2">
        <v>900</v>
      </c>
      <c r="B1880" s="2" t="str">
        <f>VLOOKUP(A1880,Sheet2!$A$1:$B$114,2)</f>
        <v>Union Co</v>
      </c>
      <c r="C1880" s="2">
        <v>6</v>
      </c>
      <c r="D1880" s="2" t="str">
        <f>VLOOKUP(C1880,Sheet1!$A$1:$B$18,2)</f>
        <v>Secondary Teachers</v>
      </c>
      <c r="E1880" s="15">
        <v>714</v>
      </c>
      <c r="F1880" s="17">
        <v>658</v>
      </c>
      <c r="G1880" s="25">
        <f t="shared" si="117"/>
        <v>56</v>
      </c>
      <c r="H1880" s="15">
        <v>21</v>
      </c>
      <c r="I1880" s="17">
        <v>56</v>
      </c>
      <c r="J1880" s="25">
        <f t="shared" si="119"/>
        <v>-35</v>
      </c>
      <c r="K1880" s="15">
        <v>8</v>
      </c>
      <c r="L1880" s="17">
        <v>66</v>
      </c>
      <c r="M1880" s="25">
        <f t="shared" si="118"/>
        <v>-58</v>
      </c>
      <c r="N1880" s="15">
        <v>743</v>
      </c>
      <c r="O1880" s="17">
        <v>780</v>
      </c>
      <c r="P1880" s="44">
        <f t="shared" si="120"/>
        <v>-37</v>
      </c>
    </row>
    <row r="1881" spans="1:16" ht="14.1" customHeight="1">
      <c r="A1881" s="2">
        <v>900</v>
      </c>
      <c r="B1881" s="2" t="str">
        <f>VLOOKUP(A1881,Sheet2!$A$1:$B$114,2)</f>
        <v>Union Co</v>
      </c>
      <c r="C1881" s="2">
        <v>7</v>
      </c>
      <c r="D1881" s="2" t="str">
        <f>VLOOKUP(C1881,Sheet1!$A$1:$B$18,2)</f>
        <v>Other Teachers</v>
      </c>
      <c r="E1881" s="15">
        <v>2</v>
      </c>
      <c r="F1881" s="17">
        <v>2</v>
      </c>
      <c r="G1881" s="25">
        <f t="shared" si="117"/>
        <v>0</v>
      </c>
      <c r="H1881" s="15">
        <v>0</v>
      </c>
      <c r="I1881" s="17">
        <v>0</v>
      </c>
      <c r="J1881" s="25">
        <f t="shared" si="119"/>
        <v>0</v>
      </c>
      <c r="K1881" s="15">
        <v>0</v>
      </c>
      <c r="L1881" s="17">
        <v>6</v>
      </c>
      <c r="M1881" s="25">
        <f t="shared" si="118"/>
        <v>-6</v>
      </c>
      <c r="N1881" s="15">
        <v>2</v>
      </c>
      <c r="O1881" s="17">
        <v>8</v>
      </c>
      <c r="P1881" s="44">
        <f t="shared" si="120"/>
        <v>-6</v>
      </c>
    </row>
    <row r="1882" spans="1:16" ht="14.1" customHeight="1">
      <c r="A1882" s="2">
        <v>900</v>
      </c>
      <c r="B1882" s="2" t="str">
        <f>VLOOKUP(A1882,Sheet2!$A$1:$B$114,2)</f>
        <v>Union Co</v>
      </c>
      <c r="C1882" s="2">
        <v>8</v>
      </c>
      <c r="D1882" s="2" t="str">
        <f>VLOOKUP(C1882,Sheet1!$A$1:$B$18,2)</f>
        <v>Guidence Personnel</v>
      </c>
      <c r="E1882" s="15">
        <v>65</v>
      </c>
      <c r="F1882" s="17">
        <v>66</v>
      </c>
      <c r="G1882" s="25">
        <f t="shared" si="117"/>
        <v>-1</v>
      </c>
      <c r="H1882" s="15">
        <v>17</v>
      </c>
      <c r="I1882" s="17">
        <v>19</v>
      </c>
      <c r="J1882" s="25">
        <f t="shared" si="119"/>
        <v>-2</v>
      </c>
      <c r="K1882" s="15">
        <v>9</v>
      </c>
      <c r="L1882" s="17">
        <v>2</v>
      </c>
      <c r="M1882" s="25">
        <f t="shared" si="118"/>
        <v>7</v>
      </c>
      <c r="N1882" s="15">
        <v>91</v>
      </c>
      <c r="O1882" s="17">
        <v>87</v>
      </c>
      <c r="P1882" s="44">
        <f t="shared" si="120"/>
        <v>4</v>
      </c>
    </row>
    <row r="1883" spans="1:16" ht="14.1" customHeight="1">
      <c r="A1883" s="2">
        <v>900</v>
      </c>
      <c r="B1883" s="2" t="str">
        <f>VLOOKUP(A1883,Sheet2!$A$1:$B$114,2)</f>
        <v>Union Co</v>
      </c>
      <c r="C1883" s="2">
        <v>9</v>
      </c>
      <c r="D1883" s="2" t="str">
        <f>VLOOKUP(C1883,Sheet1!$A$1:$B$18,2)</f>
        <v>Psychology Personnel</v>
      </c>
      <c r="E1883" s="15">
        <v>26</v>
      </c>
      <c r="F1883" s="17">
        <v>8</v>
      </c>
      <c r="G1883" s="25">
        <f t="shared" si="117"/>
        <v>18</v>
      </c>
      <c r="H1883" s="15">
        <v>1</v>
      </c>
      <c r="I1883" s="17">
        <v>13</v>
      </c>
      <c r="J1883" s="25">
        <f t="shared" si="119"/>
        <v>-12</v>
      </c>
      <c r="K1883" s="15">
        <v>2</v>
      </c>
      <c r="L1883" s="17">
        <v>4</v>
      </c>
      <c r="M1883" s="25">
        <f t="shared" si="118"/>
        <v>-2</v>
      </c>
      <c r="N1883" s="15">
        <v>29</v>
      </c>
      <c r="O1883" s="17">
        <v>25</v>
      </c>
      <c r="P1883" s="44">
        <f t="shared" si="120"/>
        <v>4</v>
      </c>
    </row>
    <row r="1884" spans="1:16" ht="14.1" customHeight="1">
      <c r="A1884" s="2">
        <v>900</v>
      </c>
      <c r="B1884" s="2" t="str">
        <f>VLOOKUP(A1884,Sheet2!$A$1:$B$114,2)</f>
        <v>Union Co</v>
      </c>
      <c r="C1884" s="2">
        <v>10</v>
      </c>
      <c r="D1884" s="2" t="str">
        <f>VLOOKUP(C1884,Sheet1!$A$1:$B$18,2)</f>
        <v>Media Cordinators and Audio Visual</v>
      </c>
      <c r="E1884" s="15">
        <v>35</v>
      </c>
      <c r="F1884" s="17">
        <v>40</v>
      </c>
      <c r="G1884" s="25">
        <f t="shared" si="117"/>
        <v>-5</v>
      </c>
      <c r="H1884" s="15">
        <v>9</v>
      </c>
      <c r="I1884" s="17">
        <v>9</v>
      </c>
      <c r="J1884" s="25">
        <f t="shared" si="119"/>
        <v>0</v>
      </c>
      <c r="K1884" s="15">
        <v>4</v>
      </c>
      <c r="L1884" s="17">
        <v>1</v>
      </c>
      <c r="M1884" s="25">
        <f t="shared" si="118"/>
        <v>3</v>
      </c>
      <c r="N1884" s="15">
        <v>48</v>
      </c>
      <c r="O1884" s="17">
        <v>50</v>
      </c>
      <c r="P1884" s="44">
        <f t="shared" si="120"/>
        <v>-2</v>
      </c>
    </row>
    <row r="1885" spans="1:16" ht="14.1" customHeight="1">
      <c r="A1885" s="2">
        <v>900</v>
      </c>
      <c r="B1885" s="2" t="str">
        <f>VLOOKUP(A1885,Sheet2!$A$1:$B$114,2)</f>
        <v>Union Co</v>
      </c>
      <c r="C1885" s="2">
        <v>11</v>
      </c>
      <c r="D1885" s="2" t="str">
        <f>VLOOKUP(C1885,Sheet1!$A$1:$B$18,2)</f>
        <v>Consultants and Supervisors of Instructions</v>
      </c>
      <c r="E1885" s="15">
        <v>26</v>
      </c>
      <c r="F1885" s="17">
        <v>33</v>
      </c>
      <c r="G1885" s="25">
        <f t="shared" si="117"/>
        <v>-7</v>
      </c>
      <c r="H1885" s="15">
        <v>7</v>
      </c>
      <c r="I1885" s="17">
        <v>6</v>
      </c>
      <c r="J1885" s="25">
        <f t="shared" si="119"/>
        <v>1</v>
      </c>
      <c r="K1885" s="15">
        <v>7</v>
      </c>
      <c r="L1885" s="17">
        <v>8</v>
      </c>
      <c r="M1885" s="25">
        <f t="shared" si="118"/>
        <v>-1</v>
      </c>
      <c r="N1885" s="15">
        <v>40</v>
      </c>
      <c r="O1885" s="17">
        <v>47</v>
      </c>
      <c r="P1885" s="44">
        <f t="shared" si="120"/>
        <v>-7</v>
      </c>
    </row>
    <row r="1886" spans="1:16" ht="14.1" customHeight="1">
      <c r="A1886" s="2">
        <v>900</v>
      </c>
      <c r="B1886" s="2" t="str">
        <f>VLOOKUP(A1886,Sheet2!$A$1:$B$114,2)</f>
        <v>Union Co</v>
      </c>
      <c r="C1886" s="2">
        <v>12</v>
      </c>
      <c r="D1886" s="2" t="str">
        <f>VLOOKUP(C1886,Sheet1!$A$1:$B$18,2)</f>
        <v>Other Professional Staff</v>
      </c>
      <c r="E1886" s="15">
        <v>69</v>
      </c>
      <c r="F1886" s="17">
        <v>57</v>
      </c>
      <c r="G1886" s="25">
        <f t="shared" si="117"/>
        <v>12</v>
      </c>
      <c r="H1886" s="15">
        <v>13</v>
      </c>
      <c r="I1886" s="17">
        <v>47</v>
      </c>
      <c r="J1886" s="25">
        <f t="shared" si="119"/>
        <v>-34</v>
      </c>
      <c r="K1886" s="15">
        <v>55</v>
      </c>
      <c r="L1886" s="17">
        <v>20</v>
      </c>
      <c r="M1886" s="25">
        <f t="shared" si="118"/>
        <v>35</v>
      </c>
      <c r="N1886" s="15">
        <v>137</v>
      </c>
      <c r="O1886" s="17">
        <v>124</v>
      </c>
      <c r="P1886" s="44">
        <f t="shared" si="120"/>
        <v>13</v>
      </c>
    </row>
    <row r="1887" spans="1:16" ht="14.1" customHeight="1">
      <c r="A1887" s="2">
        <v>900</v>
      </c>
      <c r="B1887" s="2" t="str">
        <f>VLOOKUP(A1887,Sheet2!$A$1:$B$114,2)</f>
        <v>Union Co</v>
      </c>
      <c r="C1887" s="2">
        <v>13</v>
      </c>
      <c r="D1887" s="2" t="str">
        <f>VLOOKUP(C1887,Sheet1!$A$1:$B$18,2)</f>
        <v>Teacher Assistants</v>
      </c>
      <c r="E1887" s="15">
        <v>439</v>
      </c>
      <c r="F1887" s="17">
        <v>436</v>
      </c>
      <c r="G1887" s="25">
        <f t="shared" si="117"/>
        <v>3</v>
      </c>
      <c r="H1887" s="15">
        <v>98</v>
      </c>
      <c r="I1887" s="17">
        <v>98</v>
      </c>
      <c r="J1887" s="25">
        <f t="shared" si="119"/>
        <v>0</v>
      </c>
      <c r="K1887" s="15">
        <v>38</v>
      </c>
      <c r="L1887" s="17">
        <v>98</v>
      </c>
      <c r="M1887" s="25">
        <f t="shared" si="118"/>
        <v>-60</v>
      </c>
      <c r="N1887" s="15">
        <v>575</v>
      </c>
      <c r="O1887" s="17">
        <v>632</v>
      </c>
      <c r="P1887" s="44">
        <f t="shared" si="120"/>
        <v>-57</v>
      </c>
    </row>
    <row r="1888" spans="1:16" ht="14.1" customHeight="1">
      <c r="A1888" s="2">
        <v>900</v>
      </c>
      <c r="B1888" s="2" t="str">
        <f>VLOOKUP(A1888,Sheet2!$A$1:$B$114,2)</f>
        <v>Union Co</v>
      </c>
      <c r="C1888" s="2">
        <v>14</v>
      </c>
      <c r="D1888" s="2" t="str">
        <f>VLOOKUP(C1888,Sheet1!$A$1:$B$18,2)</f>
        <v>Technicians</v>
      </c>
      <c r="E1888" s="15">
        <v>0</v>
      </c>
      <c r="F1888" s="17">
        <v>1</v>
      </c>
      <c r="G1888" s="25">
        <f t="shared" si="117"/>
        <v>-1</v>
      </c>
      <c r="H1888" s="15">
        <v>1</v>
      </c>
      <c r="I1888" s="17">
        <v>18</v>
      </c>
      <c r="J1888" s="25">
        <f t="shared" si="119"/>
        <v>-17</v>
      </c>
      <c r="K1888" s="15">
        <v>30</v>
      </c>
      <c r="L1888" s="17">
        <v>2</v>
      </c>
      <c r="M1888" s="25">
        <f t="shared" si="118"/>
        <v>28</v>
      </c>
      <c r="N1888" s="15">
        <v>31</v>
      </c>
      <c r="O1888" s="17">
        <v>21</v>
      </c>
      <c r="P1888" s="44">
        <f t="shared" si="120"/>
        <v>10</v>
      </c>
    </row>
    <row r="1889" spans="1:16" ht="14.1" customHeight="1">
      <c r="A1889" s="2">
        <v>900</v>
      </c>
      <c r="B1889" s="2" t="str">
        <f>VLOOKUP(A1889,Sheet2!$A$1:$B$114,2)</f>
        <v>Union Co</v>
      </c>
      <c r="C1889" s="2">
        <v>15</v>
      </c>
      <c r="D1889" s="2" t="str">
        <f>VLOOKUP(C1889,Sheet1!$A$1:$B$18,2)</f>
        <v>Clerks/Secretaries</v>
      </c>
      <c r="E1889" s="15">
        <v>15</v>
      </c>
      <c r="F1889" s="17">
        <v>17</v>
      </c>
      <c r="G1889" s="25">
        <f t="shared" si="117"/>
        <v>-2</v>
      </c>
      <c r="H1889" s="15">
        <v>136</v>
      </c>
      <c r="I1889" s="17">
        <v>215</v>
      </c>
      <c r="J1889" s="25">
        <f t="shared" si="119"/>
        <v>-79</v>
      </c>
      <c r="K1889" s="15">
        <v>53</v>
      </c>
      <c r="L1889" s="17">
        <v>37</v>
      </c>
      <c r="M1889" s="25">
        <f t="shared" si="118"/>
        <v>16</v>
      </c>
      <c r="N1889" s="15">
        <v>204</v>
      </c>
      <c r="O1889" s="17">
        <v>269</v>
      </c>
      <c r="P1889" s="44">
        <f t="shared" si="120"/>
        <v>-65</v>
      </c>
    </row>
    <row r="1890" spans="1:16" ht="14.1" customHeight="1">
      <c r="A1890" s="2">
        <v>900</v>
      </c>
      <c r="B1890" s="2" t="str">
        <f>VLOOKUP(A1890,Sheet2!$A$1:$B$114,2)</f>
        <v>Union Co</v>
      </c>
      <c r="C1890" s="2">
        <v>16</v>
      </c>
      <c r="D1890" s="2" t="str">
        <f>VLOOKUP(C1890,Sheet1!$A$1:$B$18,2)</f>
        <v>Service Workers</v>
      </c>
      <c r="E1890" s="15">
        <v>602</v>
      </c>
      <c r="F1890" s="17">
        <v>586</v>
      </c>
      <c r="G1890" s="25">
        <f t="shared" si="117"/>
        <v>16</v>
      </c>
      <c r="H1890" s="15">
        <v>41</v>
      </c>
      <c r="I1890" s="17">
        <v>27</v>
      </c>
      <c r="J1890" s="25">
        <f t="shared" si="119"/>
        <v>14</v>
      </c>
      <c r="K1890" s="15">
        <v>327</v>
      </c>
      <c r="L1890" s="17">
        <v>540</v>
      </c>
      <c r="M1890" s="25">
        <f t="shared" si="118"/>
        <v>-213</v>
      </c>
      <c r="N1890" s="15">
        <v>970</v>
      </c>
      <c r="O1890" s="17">
        <v>1153</v>
      </c>
      <c r="P1890" s="44">
        <f t="shared" si="120"/>
        <v>-183</v>
      </c>
    </row>
    <row r="1891" spans="1:16" ht="17.100000000000001" customHeight="1">
      <c r="A1891" s="2">
        <v>900</v>
      </c>
      <c r="B1891" s="2" t="str">
        <f>VLOOKUP(A1891,Sheet2!$A$1:$B$114,2)</f>
        <v>Union Co</v>
      </c>
      <c r="C1891" s="2">
        <v>17</v>
      </c>
      <c r="D1891" s="2" t="str">
        <f>VLOOKUP(C1891,Sheet1!$A$1:$B$18,2)</f>
        <v>Skilled Crafts</v>
      </c>
      <c r="E1891" s="15">
        <v>0</v>
      </c>
      <c r="F1891" s="17">
        <v>0</v>
      </c>
      <c r="G1891" s="25">
        <f t="shared" si="117"/>
        <v>0</v>
      </c>
      <c r="H1891" s="15">
        <v>0</v>
      </c>
      <c r="I1891" s="17">
        <v>0</v>
      </c>
      <c r="J1891" s="25">
        <f t="shared" si="119"/>
        <v>0</v>
      </c>
      <c r="K1891" s="15">
        <v>0</v>
      </c>
      <c r="L1891" s="17">
        <v>0</v>
      </c>
      <c r="M1891" s="25">
        <f t="shared" si="118"/>
        <v>0</v>
      </c>
      <c r="N1891" s="15">
        <v>0</v>
      </c>
      <c r="O1891" s="17">
        <v>0</v>
      </c>
      <c r="P1891" s="44">
        <f t="shared" si="120"/>
        <v>0</v>
      </c>
    </row>
    <row r="1892" spans="1:16" ht="17.100000000000001" customHeight="1">
      <c r="A1892" s="2">
        <v>900</v>
      </c>
      <c r="B1892" s="2" t="str">
        <f>VLOOKUP(A1892,Sheet2!$A$1:$B$114,2)</f>
        <v>Union Co</v>
      </c>
      <c r="C1892" s="2">
        <v>18</v>
      </c>
      <c r="D1892" s="2" t="str">
        <f>VLOOKUP(C1892,Sheet1!$A$1:$B$18,2)</f>
        <v>Laborers Unskilled</v>
      </c>
      <c r="E1892" s="15">
        <v>0</v>
      </c>
      <c r="F1892" s="17">
        <v>0</v>
      </c>
      <c r="G1892" s="25">
        <f t="shared" si="117"/>
        <v>0</v>
      </c>
      <c r="H1892" s="15">
        <v>0</v>
      </c>
      <c r="I1892" s="17">
        <v>0</v>
      </c>
      <c r="J1892" s="25">
        <f t="shared" si="119"/>
        <v>0</v>
      </c>
      <c r="K1892" s="15">
        <v>0</v>
      </c>
      <c r="L1892" s="17">
        <v>0</v>
      </c>
      <c r="M1892" s="25">
        <f t="shared" si="118"/>
        <v>0</v>
      </c>
      <c r="N1892" s="15">
        <v>0</v>
      </c>
      <c r="O1892" s="17">
        <v>0</v>
      </c>
      <c r="P1892" s="44">
        <f t="shared" si="120"/>
        <v>0</v>
      </c>
    </row>
    <row r="1893" spans="1:16" ht="14.1" customHeight="1">
      <c r="A1893" s="2">
        <v>910</v>
      </c>
      <c r="B1893" s="2" t="str">
        <f>VLOOKUP(A1893,Sheet2!$A$1:$B$114,2)</f>
        <v>Vance Co</v>
      </c>
      <c r="C1893" s="2">
        <v>1</v>
      </c>
      <c r="D1893" s="2" t="str">
        <f>VLOOKUP(C1893,Sheet1!$A$1:$B$18,2)</f>
        <v>Officials, Administrators, Managers</v>
      </c>
      <c r="E1893" s="15">
        <v>9</v>
      </c>
      <c r="F1893" s="17">
        <v>10</v>
      </c>
      <c r="G1893" s="25">
        <f t="shared" si="117"/>
        <v>-1</v>
      </c>
      <c r="H1893" s="15">
        <v>1</v>
      </c>
      <c r="I1893" s="17">
        <v>2</v>
      </c>
      <c r="J1893" s="25">
        <f t="shared" si="119"/>
        <v>-1</v>
      </c>
      <c r="K1893" s="15">
        <v>4</v>
      </c>
      <c r="L1893" s="17">
        <v>3</v>
      </c>
      <c r="M1893" s="25">
        <f t="shared" si="118"/>
        <v>1</v>
      </c>
      <c r="N1893" s="15">
        <v>14</v>
      </c>
      <c r="O1893" s="17">
        <v>15</v>
      </c>
      <c r="P1893" s="44">
        <f t="shared" si="120"/>
        <v>-1</v>
      </c>
    </row>
    <row r="1894" spans="1:16" ht="14.1" customHeight="1">
      <c r="A1894" s="2">
        <v>910</v>
      </c>
      <c r="B1894" s="2" t="str">
        <f>VLOOKUP(A1894,Sheet2!$A$1:$B$114,2)</f>
        <v>Vance Co</v>
      </c>
      <c r="C1894" s="2">
        <v>2</v>
      </c>
      <c r="D1894" s="2" t="str">
        <f>VLOOKUP(C1894,Sheet1!$A$1:$B$18,2)</f>
        <v>Principals</v>
      </c>
      <c r="E1894" s="15">
        <v>16</v>
      </c>
      <c r="F1894" s="17">
        <v>16</v>
      </c>
      <c r="G1894" s="25">
        <f t="shared" si="117"/>
        <v>0</v>
      </c>
      <c r="H1894" s="15">
        <v>0</v>
      </c>
      <c r="I1894" s="17">
        <v>0</v>
      </c>
      <c r="J1894" s="25">
        <f t="shared" si="119"/>
        <v>0</v>
      </c>
      <c r="K1894" s="15">
        <v>0</v>
      </c>
      <c r="L1894" s="17">
        <v>0</v>
      </c>
      <c r="M1894" s="25">
        <f t="shared" si="118"/>
        <v>0</v>
      </c>
      <c r="N1894" s="15">
        <v>16</v>
      </c>
      <c r="O1894" s="17">
        <v>16</v>
      </c>
      <c r="P1894" s="44">
        <f t="shared" si="120"/>
        <v>0</v>
      </c>
    </row>
    <row r="1895" spans="1:16" ht="14.1" customHeight="1">
      <c r="A1895" s="2">
        <v>910</v>
      </c>
      <c r="B1895" s="2" t="str">
        <f>VLOOKUP(A1895,Sheet2!$A$1:$B$114,2)</f>
        <v>Vance Co</v>
      </c>
      <c r="C1895" s="2">
        <v>3</v>
      </c>
      <c r="D1895" s="2" t="str">
        <f>VLOOKUP(C1895,Sheet1!$A$1:$B$18,2)</f>
        <v>Assistant Principals, Teaching</v>
      </c>
      <c r="E1895" s="15">
        <v>0</v>
      </c>
      <c r="F1895" s="17">
        <v>0</v>
      </c>
      <c r="G1895" s="25">
        <f t="shared" si="117"/>
        <v>0</v>
      </c>
      <c r="H1895" s="15">
        <v>0</v>
      </c>
      <c r="I1895" s="17">
        <v>0</v>
      </c>
      <c r="J1895" s="25">
        <f t="shared" si="119"/>
        <v>0</v>
      </c>
      <c r="K1895" s="15">
        <v>0</v>
      </c>
      <c r="L1895" s="17">
        <v>0</v>
      </c>
      <c r="M1895" s="25">
        <f t="shared" si="118"/>
        <v>0</v>
      </c>
      <c r="N1895" s="15">
        <v>0</v>
      </c>
      <c r="O1895" s="17">
        <v>0</v>
      </c>
      <c r="P1895" s="44">
        <f t="shared" si="120"/>
        <v>0</v>
      </c>
    </row>
    <row r="1896" spans="1:16" ht="14.1" customHeight="1">
      <c r="A1896" s="2">
        <v>910</v>
      </c>
      <c r="B1896" s="2" t="str">
        <f>VLOOKUP(A1896,Sheet2!$A$1:$B$114,2)</f>
        <v>Vance Co</v>
      </c>
      <c r="C1896" s="2">
        <v>4</v>
      </c>
      <c r="D1896" s="2" t="str">
        <f>VLOOKUP(C1896,Sheet1!$A$1:$B$18,2)</f>
        <v>Assistant Principals, Non-Teaching</v>
      </c>
      <c r="E1896" s="15">
        <v>6</v>
      </c>
      <c r="F1896" s="17">
        <v>7</v>
      </c>
      <c r="G1896" s="25">
        <f t="shared" si="117"/>
        <v>-1</v>
      </c>
      <c r="H1896" s="15">
        <v>0</v>
      </c>
      <c r="I1896" s="17">
        <v>0</v>
      </c>
      <c r="J1896" s="25">
        <f t="shared" si="119"/>
        <v>0</v>
      </c>
      <c r="K1896" s="15">
        <v>0</v>
      </c>
      <c r="L1896" s="17">
        <v>0</v>
      </c>
      <c r="M1896" s="25">
        <f t="shared" si="118"/>
        <v>0</v>
      </c>
      <c r="N1896" s="15">
        <v>6</v>
      </c>
      <c r="O1896" s="17">
        <v>7</v>
      </c>
      <c r="P1896" s="44">
        <f t="shared" si="120"/>
        <v>-1</v>
      </c>
    </row>
    <row r="1897" spans="1:16" ht="14.1" customHeight="1">
      <c r="A1897" s="2">
        <v>910</v>
      </c>
      <c r="B1897" s="2" t="str">
        <f>VLOOKUP(A1897,Sheet2!$A$1:$B$114,2)</f>
        <v>Vance Co</v>
      </c>
      <c r="C1897" s="2">
        <v>5</v>
      </c>
      <c r="D1897" s="2" t="str">
        <f>VLOOKUP(C1897,Sheet1!$A$1:$B$18,2)</f>
        <v>Elementry Teachers</v>
      </c>
      <c r="E1897" s="15">
        <v>220</v>
      </c>
      <c r="F1897" s="17">
        <v>222</v>
      </c>
      <c r="G1897" s="25">
        <f t="shared" si="117"/>
        <v>-2</v>
      </c>
      <c r="H1897" s="15">
        <v>19</v>
      </c>
      <c r="I1897" s="17">
        <v>22</v>
      </c>
      <c r="J1897" s="25">
        <f t="shared" si="119"/>
        <v>-3</v>
      </c>
      <c r="K1897" s="15">
        <v>0</v>
      </c>
      <c r="L1897" s="17">
        <v>0</v>
      </c>
      <c r="M1897" s="25">
        <f t="shared" si="118"/>
        <v>0</v>
      </c>
      <c r="N1897" s="15">
        <v>239</v>
      </c>
      <c r="O1897" s="17">
        <v>244</v>
      </c>
      <c r="P1897" s="44">
        <f t="shared" si="120"/>
        <v>-5</v>
      </c>
    </row>
    <row r="1898" spans="1:16" ht="14.1" customHeight="1">
      <c r="A1898" s="2">
        <v>910</v>
      </c>
      <c r="B1898" s="2" t="str">
        <f>VLOOKUP(A1898,Sheet2!$A$1:$B$114,2)</f>
        <v>Vance Co</v>
      </c>
      <c r="C1898" s="2">
        <v>6</v>
      </c>
      <c r="D1898" s="2" t="str">
        <f>VLOOKUP(C1898,Sheet1!$A$1:$B$18,2)</f>
        <v>Secondary Teachers</v>
      </c>
      <c r="E1898" s="15">
        <v>74</v>
      </c>
      <c r="F1898" s="17">
        <v>79</v>
      </c>
      <c r="G1898" s="25">
        <f t="shared" si="117"/>
        <v>-5</v>
      </c>
      <c r="H1898" s="15">
        <v>0</v>
      </c>
      <c r="I1898" s="17">
        <v>0</v>
      </c>
      <c r="J1898" s="25">
        <f t="shared" si="119"/>
        <v>0</v>
      </c>
      <c r="K1898" s="15">
        <v>0</v>
      </c>
      <c r="L1898" s="17">
        <v>0</v>
      </c>
      <c r="M1898" s="25">
        <f t="shared" si="118"/>
        <v>0</v>
      </c>
      <c r="N1898" s="15">
        <v>74</v>
      </c>
      <c r="O1898" s="17">
        <v>79</v>
      </c>
      <c r="P1898" s="44">
        <f t="shared" si="120"/>
        <v>-5</v>
      </c>
    </row>
    <row r="1899" spans="1:16" ht="14.1" customHeight="1">
      <c r="A1899" s="2">
        <v>910</v>
      </c>
      <c r="B1899" s="2" t="str">
        <f>VLOOKUP(A1899,Sheet2!$A$1:$B$114,2)</f>
        <v>Vance Co</v>
      </c>
      <c r="C1899" s="2">
        <v>7</v>
      </c>
      <c r="D1899" s="2" t="str">
        <f>VLOOKUP(C1899,Sheet1!$A$1:$B$18,2)</f>
        <v>Other Teachers</v>
      </c>
      <c r="E1899" s="15">
        <v>158</v>
      </c>
      <c r="F1899" s="17">
        <v>172</v>
      </c>
      <c r="G1899" s="25">
        <f t="shared" si="117"/>
        <v>-14</v>
      </c>
      <c r="H1899" s="15">
        <v>41</v>
      </c>
      <c r="I1899" s="17">
        <v>44</v>
      </c>
      <c r="J1899" s="25">
        <f t="shared" si="119"/>
        <v>-3</v>
      </c>
      <c r="K1899" s="15">
        <v>0</v>
      </c>
      <c r="L1899" s="17">
        <v>6</v>
      </c>
      <c r="M1899" s="25">
        <f t="shared" si="118"/>
        <v>-6</v>
      </c>
      <c r="N1899" s="15">
        <v>199</v>
      </c>
      <c r="O1899" s="17">
        <v>222</v>
      </c>
      <c r="P1899" s="44">
        <f t="shared" si="120"/>
        <v>-23</v>
      </c>
    </row>
    <row r="1900" spans="1:16" ht="14.1" customHeight="1">
      <c r="A1900" s="2">
        <v>910</v>
      </c>
      <c r="B1900" s="2" t="str">
        <f>VLOOKUP(A1900,Sheet2!$A$1:$B$114,2)</f>
        <v>Vance Co</v>
      </c>
      <c r="C1900" s="2">
        <v>8</v>
      </c>
      <c r="D1900" s="2" t="str">
        <f>VLOOKUP(C1900,Sheet1!$A$1:$B$18,2)</f>
        <v>Guidence Personnel</v>
      </c>
      <c r="E1900" s="15">
        <v>24</v>
      </c>
      <c r="F1900" s="17">
        <v>24</v>
      </c>
      <c r="G1900" s="25">
        <f t="shared" si="117"/>
        <v>0</v>
      </c>
      <c r="H1900" s="15">
        <v>0</v>
      </c>
      <c r="I1900" s="17">
        <v>0</v>
      </c>
      <c r="J1900" s="25">
        <f t="shared" si="119"/>
        <v>0</v>
      </c>
      <c r="K1900" s="15">
        <v>0</v>
      </c>
      <c r="L1900" s="17">
        <v>0</v>
      </c>
      <c r="M1900" s="25">
        <f t="shared" si="118"/>
        <v>0</v>
      </c>
      <c r="N1900" s="15">
        <v>24</v>
      </c>
      <c r="O1900" s="17">
        <v>24</v>
      </c>
      <c r="P1900" s="44">
        <f t="shared" si="120"/>
        <v>0</v>
      </c>
    </row>
    <row r="1901" spans="1:16" ht="14.1" customHeight="1">
      <c r="A1901" s="2">
        <v>910</v>
      </c>
      <c r="B1901" s="2" t="str">
        <f>VLOOKUP(A1901,Sheet2!$A$1:$B$114,2)</f>
        <v>Vance Co</v>
      </c>
      <c r="C1901" s="2">
        <v>9</v>
      </c>
      <c r="D1901" s="2" t="str">
        <f>VLOOKUP(C1901,Sheet1!$A$1:$B$18,2)</f>
        <v>Psychology Personnel</v>
      </c>
      <c r="E1901" s="15">
        <v>0</v>
      </c>
      <c r="F1901" s="17">
        <v>0</v>
      </c>
      <c r="G1901" s="25">
        <f t="shared" si="117"/>
        <v>0</v>
      </c>
      <c r="H1901" s="15">
        <v>0</v>
      </c>
      <c r="I1901" s="17">
        <v>0</v>
      </c>
      <c r="J1901" s="25">
        <f t="shared" si="119"/>
        <v>0</v>
      </c>
      <c r="K1901" s="15">
        <v>0</v>
      </c>
      <c r="L1901" s="17">
        <v>0</v>
      </c>
      <c r="M1901" s="25">
        <f t="shared" si="118"/>
        <v>0</v>
      </c>
      <c r="N1901" s="15">
        <v>0</v>
      </c>
      <c r="O1901" s="17">
        <v>0</v>
      </c>
      <c r="P1901" s="44">
        <f t="shared" si="120"/>
        <v>0</v>
      </c>
    </row>
    <row r="1902" spans="1:16" ht="14.1" customHeight="1">
      <c r="A1902" s="2">
        <v>910</v>
      </c>
      <c r="B1902" s="2" t="str">
        <f>VLOOKUP(A1902,Sheet2!$A$1:$B$114,2)</f>
        <v>Vance Co</v>
      </c>
      <c r="C1902" s="2">
        <v>10</v>
      </c>
      <c r="D1902" s="2" t="str">
        <f>VLOOKUP(C1902,Sheet1!$A$1:$B$18,2)</f>
        <v>Media Cordinators and Audio Visual</v>
      </c>
      <c r="E1902" s="15">
        <v>16</v>
      </c>
      <c r="F1902" s="17">
        <v>16</v>
      </c>
      <c r="G1902" s="25">
        <f t="shared" si="117"/>
        <v>0</v>
      </c>
      <c r="H1902" s="15">
        <v>0</v>
      </c>
      <c r="I1902" s="17">
        <v>0</v>
      </c>
      <c r="J1902" s="25">
        <f t="shared" si="119"/>
        <v>0</v>
      </c>
      <c r="K1902" s="15">
        <v>0</v>
      </c>
      <c r="L1902" s="17">
        <v>0</v>
      </c>
      <c r="M1902" s="25">
        <f t="shared" si="118"/>
        <v>0</v>
      </c>
      <c r="N1902" s="15">
        <v>16</v>
      </c>
      <c r="O1902" s="17">
        <v>16</v>
      </c>
      <c r="P1902" s="44">
        <f t="shared" si="120"/>
        <v>0</v>
      </c>
    </row>
    <row r="1903" spans="1:16" ht="14.1" customHeight="1">
      <c r="A1903" s="2">
        <v>910</v>
      </c>
      <c r="B1903" s="2" t="str">
        <f>VLOOKUP(A1903,Sheet2!$A$1:$B$114,2)</f>
        <v>Vance Co</v>
      </c>
      <c r="C1903" s="2">
        <v>11</v>
      </c>
      <c r="D1903" s="2" t="str">
        <f>VLOOKUP(C1903,Sheet1!$A$1:$B$18,2)</f>
        <v>Consultants and Supervisors of Instructions</v>
      </c>
      <c r="E1903" s="15">
        <v>7</v>
      </c>
      <c r="F1903" s="17">
        <v>4</v>
      </c>
      <c r="G1903" s="25">
        <f t="shared" si="117"/>
        <v>3</v>
      </c>
      <c r="H1903" s="15">
        <v>7</v>
      </c>
      <c r="I1903" s="17">
        <v>8</v>
      </c>
      <c r="J1903" s="25">
        <f t="shared" si="119"/>
        <v>-1</v>
      </c>
      <c r="K1903" s="15">
        <v>0</v>
      </c>
      <c r="L1903" s="17">
        <v>0</v>
      </c>
      <c r="M1903" s="25">
        <f t="shared" si="118"/>
        <v>0</v>
      </c>
      <c r="N1903" s="15">
        <v>14</v>
      </c>
      <c r="O1903" s="17">
        <v>12</v>
      </c>
      <c r="P1903" s="44">
        <f t="shared" si="120"/>
        <v>2</v>
      </c>
    </row>
    <row r="1904" spans="1:16" ht="14.1" customHeight="1">
      <c r="A1904" s="2">
        <v>910</v>
      </c>
      <c r="B1904" s="2" t="str">
        <f>VLOOKUP(A1904,Sheet2!$A$1:$B$114,2)</f>
        <v>Vance Co</v>
      </c>
      <c r="C1904" s="2">
        <v>12</v>
      </c>
      <c r="D1904" s="2" t="str">
        <f>VLOOKUP(C1904,Sheet1!$A$1:$B$18,2)</f>
        <v>Other Professional Staff</v>
      </c>
      <c r="E1904" s="15">
        <v>27</v>
      </c>
      <c r="F1904" s="17">
        <v>25</v>
      </c>
      <c r="G1904" s="25">
        <f t="shared" si="117"/>
        <v>2</v>
      </c>
      <c r="H1904" s="15">
        <v>3</v>
      </c>
      <c r="I1904" s="17">
        <v>2</v>
      </c>
      <c r="J1904" s="25">
        <f t="shared" si="119"/>
        <v>1</v>
      </c>
      <c r="K1904" s="15">
        <v>9</v>
      </c>
      <c r="L1904" s="17">
        <v>11</v>
      </c>
      <c r="M1904" s="25">
        <f t="shared" si="118"/>
        <v>-2</v>
      </c>
      <c r="N1904" s="15">
        <v>39</v>
      </c>
      <c r="O1904" s="17">
        <v>38</v>
      </c>
      <c r="P1904" s="44">
        <f t="shared" si="120"/>
        <v>1</v>
      </c>
    </row>
    <row r="1905" spans="1:16" ht="14.1" customHeight="1">
      <c r="A1905" s="2">
        <v>910</v>
      </c>
      <c r="B1905" s="2" t="str">
        <f>VLOOKUP(A1905,Sheet2!$A$1:$B$114,2)</f>
        <v>Vance Co</v>
      </c>
      <c r="C1905" s="2">
        <v>13</v>
      </c>
      <c r="D1905" s="2" t="str">
        <f>VLOOKUP(C1905,Sheet1!$A$1:$B$18,2)</f>
        <v>Teacher Assistants</v>
      </c>
      <c r="E1905" s="15">
        <v>112</v>
      </c>
      <c r="F1905" s="17">
        <v>121</v>
      </c>
      <c r="G1905" s="25">
        <f t="shared" si="117"/>
        <v>-9</v>
      </c>
      <c r="H1905" s="15">
        <v>38</v>
      </c>
      <c r="I1905" s="17">
        <v>32</v>
      </c>
      <c r="J1905" s="25">
        <f t="shared" si="119"/>
        <v>6</v>
      </c>
      <c r="K1905" s="15">
        <v>1</v>
      </c>
      <c r="L1905" s="17">
        <v>5</v>
      </c>
      <c r="M1905" s="25">
        <f t="shared" si="118"/>
        <v>-4</v>
      </c>
      <c r="N1905" s="15">
        <v>151</v>
      </c>
      <c r="O1905" s="17">
        <v>158</v>
      </c>
      <c r="P1905" s="44">
        <f t="shared" si="120"/>
        <v>-7</v>
      </c>
    </row>
    <row r="1906" spans="1:16" ht="14.1" customHeight="1">
      <c r="A1906" s="2">
        <v>910</v>
      </c>
      <c r="B1906" s="2" t="str">
        <f>VLOOKUP(A1906,Sheet2!$A$1:$B$114,2)</f>
        <v>Vance Co</v>
      </c>
      <c r="C1906" s="2">
        <v>14</v>
      </c>
      <c r="D1906" s="2" t="str">
        <f>VLOOKUP(C1906,Sheet1!$A$1:$B$18,2)</f>
        <v>Technicians</v>
      </c>
      <c r="E1906" s="15">
        <v>7</v>
      </c>
      <c r="F1906" s="17">
        <v>7</v>
      </c>
      <c r="G1906" s="25">
        <f t="shared" si="117"/>
        <v>0</v>
      </c>
      <c r="H1906" s="15">
        <v>0</v>
      </c>
      <c r="I1906" s="17">
        <v>0</v>
      </c>
      <c r="J1906" s="25">
        <f t="shared" si="119"/>
        <v>0</v>
      </c>
      <c r="K1906" s="15">
        <v>0</v>
      </c>
      <c r="L1906" s="17">
        <v>0</v>
      </c>
      <c r="M1906" s="25">
        <f t="shared" si="118"/>
        <v>0</v>
      </c>
      <c r="N1906" s="15">
        <v>7</v>
      </c>
      <c r="O1906" s="17">
        <v>7</v>
      </c>
      <c r="P1906" s="44">
        <f t="shared" si="120"/>
        <v>0</v>
      </c>
    </row>
    <row r="1907" spans="1:16" ht="14.1" customHeight="1">
      <c r="A1907" s="2">
        <v>910</v>
      </c>
      <c r="B1907" s="2" t="str">
        <f>VLOOKUP(A1907,Sheet2!$A$1:$B$114,2)</f>
        <v>Vance Co</v>
      </c>
      <c r="C1907" s="2">
        <v>15</v>
      </c>
      <c r="D1907" s="2" t="str">
        <f>VLOOKUP(C1907,Sheet1!$A$1:$B$18,2)</f>
        <v>Clerks/Secretaries</v>
      </c>
      <c r="E1907" s="15">
        <v>54</v>
      </c>
      <c r="F1907" s="17">
        <v>47</v>
      </c>
      <c r="G1907" s="25">
        <f t="shared" si="117"/>
        <v>7</v>
      </c>
      <c r="H1907" s="15">
        <v>2</v>
      </c>
      <c r="I1907" s="17">
        <v>0</v>
      </c>
      <c r="J1907" s="25">
        <f t="shared" si="119"/>
        <v>2</v>
      </c>
      <c r="K1907" s="15">
        <v>3</v>
      </c>
      <c r="L1907" s="17">
        <v>12</v>
      </c>
      <c r="M1907" s="25">
        <f t="shared" si="118"/>
        <v>-9</v>
      </c>
      <c r="N1907" s="15">
        <v>59</v>
      </c>
      <c r="O1907" s="17">
        <v>59</v>
      </c>
      <c r="P1907" s="44">
        <f t="shared" si="120"/>
        <v>0</v>
      </c>
    </row>
    <row r="1908" spans="1:16" ht="14.1" customHeight="1">
      <c r="A1908" s="2">
        <v>910</v>
      </c>
      <c r="B1908" s="2" t="str">
        <f>VLOOKUP(A1908,Sheet2!$A$1:$B$114,2)</f>
        <v>Vance Co</v>
      </c>
      <c r="C1908" s="2">
        <v>16</v>
      </c>
      <c r="D1908" s="2" t="str">
        <f>VLOOKUP(C1908,Sheet1!$A$1:$B$18,2)</f>
        <v>Service Workers</v>
      </c>
      <c r="E1908" s="15">
        <v>80</v>
      </c>
      <c r="F1908" s="17">
        <v>21</v>
      </c>
      <c r="G1908" s="25">
        <f t="shared" si="117"/>
        <v>59</v>
      </c>
      <c r="H1908" s="15">
        <v>56</v>
      </c>
      <c r="I1908" s="17">
        <v>56</v>
      </c>
      <c r="J1908" s="25">
        <f t="shared" si="119"/>
        <v>0</v>
      </c>
      <c r="K1908" s="15">
        <v>81</v>
      </c>
      <c r="L1908" s="17">
        <v>98</v>
      </c>
      <c r="M1908" s="25">
        <f t="shared" si="118"/>
        <v>-17</v>
      </c>
      <c r="N1908" s="15">
        <v>217</v>
      </c>
      <c r="O1908" s="17">
        <v>175</v>
      </c>
      <c r="P1908" s="44">
        <f t="shared" si="120"/>
        <v>42</v>
      </c>
    </row>
    <row r="1909" spans="1:16" ht="14.1" customHeight="1">
      <c r="A1909" s="2">
        <v>910</v>
      </c>
      <c r="B1909" s="2" t="str">
        <f>VLOOKUP(A1909,Sheet2!$A$1:$B$114,2)</f>
        <v>Vance Co</v>
      </c>
      <c r="C1909" s="2">
        <v>17</v>
      </c>
      <c r="D1909" s="2" t="str">
        <f>VLOOKUP(C1909,Sheet1!$A$1:$B$18,2)</f>
        <v>Skilled Crafts</v>
      </c>
      <c r="E1909" s="15">
        <v>6</v>
      </c>
      <c r="F1909" s="17">
        <v>0</v>
      </c>
      <c r="G1909" s="25">
        <f t="shared" si="117"/>
        <v>6</v>
      </c>
      <c r="H1909" s="15">
        <v>0</v>
      </c>
      <c r="I1909" s="17">
        <v>0</v>
      </c>
      <c r="J1909" s="25">
        <f t="shared" si="119"/>
        <v>0</v>
      </c>
      <c r="K1909" s="15">
        <v>17</v>
      </c>
      <c r="L1909" s="17">
        <v>0</v>
      </c>
      <c r="M1909" s="25">
        <f t="shared" si="118"/>
        <v>17</v>
      </c>
      <c r="N1909" s="15">
        <v>23</v>
      </c>
      <c r="O1909" s="17">
        <v>0</v>
      </c>
      <c r="P1909" s="44">
        <f t="shared" si="120"/>
        <v>23</v>
      </c>
    </row>
    <row r="1910" spans="1:16" ht="14.1" customHeight="1">
      <c r="A1910" s="2">
        <v>910</v>
      </c>
      <c r="B1910" s="2" t="str">
        <f>VLOOKUP(A1910,Sheet2!$A$1:$B$114,2)</f>
        <v>Vance Co</v>
      </c>
      <c r="C1910" s="2">
        <v>18</v>
      </c>
      <c r="D1910" s="2" t="str">
        <f>VLOOKUP(C1910,Sheet1!$A$1:$B$18,2)</f>
        <v>Laborers Unskilled</v>
      </c>
      <c r="E1910" s="15">
        <v>0</v>
      </c>
      <c r="F1910" s="17">
        <v>0</v>
      </c>
      <c r="G1910" s="25">
        <f t="shared" si="117"/>
        <v>0</v>
      </c>
      <c r="H1910" s="15">
        <v>0</v>
      </c>
      <c r="I1910" s="17">
        <v>0</v>
      </c>
      <c r="J1910" s="25">
        <f t="shared" si="119"/>
        <v>0</v>
      </c>
      <c r="K1910" s="15">
        <v>0</v>
      </c>
      <c r="L1910" s="17">
        <v>0</v>
      </c>
      <c r="M1910" s="25">
        <f t="shared" si="118"/>
        <v>0</v>
      </c>
      <c r="N1910" s="15">
        <v>0</v>
      </c>
      <c r="O1910" s="17">
        <v>0</v>
      </c>
      <c r="P1910" s="44">
        <f t="shared" si="120"/>
        <v>0</v>
      </c>
    </row>
    <row r="1911" spans="1:16" ht="14.1" customHeight="1">
      <c r="A1911" s="2">
        <v>920</v>
      </c>
      <c r="B1911" s="2" t="str">
        <f>VLOOKUP(A1911,Sheet2!$A$1:$B$114,2)</f>
        <v>Wake Co</v>
      </c>
      <c r="C1911" s="2">
        <v>1</v>
      </c>
      <c r="D1911" s="2" t="str">
        <f>VLOOKUP(C1911,Sheet1!$A$1:$B$18,2)</f>
        <v>Officials, Administrators, Managers</v>
      </c>
      <c r="E1911" s="15">
        <v>8</v>
      </c>
      <c r="F1911" s="17">
        <v>8</v>
      </c>
      <c r="G1911" s="25">
        <f t="shared" si="117"/>
        <v>0</v>
      </c>
      <c r="H1911" s="15">
        <v>0</v>
      </c>
      <c r="I1911" s="17">
        <v>0</v>
      </c>
      <c r="J1911" s="25">
        <f t="shared" si="119"/>
        <v>0</v>
      </c>
      <c r="K1911" s="15">
        <v>11</v>
      </c>
      <c r="L1911" s="17">
        <v>8</v>
      </c>
      <c r="M1911" s="25">
        <f t="shared" si="118"/>
        <v>3</v>
      </c>
      <c r="N1911" s="15">
        <v>19</v>
      </c>
      <c r="O1911" s="17">
        <v>16</v>
      </c>
      <c r="P1911" s="44">
        <f t="shared" si="120"/>
        <v>3</v>
      </c>
    </row>
    <row r="1912" spans="1:16" ht="14.1" customHeight="1">
      <c r="A1912" s="2">
        <v>920</v>
      </c>
      <c r="B1912" s="2" t="str">
        <f>VLOOKUP(A1912,Sheet2!$A$1:$B$114,2)</f>
        <v>Wake Co</v>
      </c>
      <c r="C1912" s="2">
        <v>2</v>
      </c>
      <c r="D1912" s="2" t="str">
        <f>VLOOKUP(C1912,Sheet1!$A$1:$B$18,2)</f>
        <v>Principals</v>
      </c>
      <c r="E1912" s="15">
        <v>163</v>
      </c>
      <c r="F1912" s="17">
        <v>163</v>
      </c>
      <c r="G1912" s="25">
        <f t="shared" si="117"/>
        <v>0</v>
      </c>
      <c r="H1912" s="15">
        <v>0</v>
      </c>
      <c r="I1912" s="17">
        <v>0</v>
      </c>
      <c r="J1912" s="25">
        <f t="shared" si="119"/>
        <v>0</v>
      </c>
      <c r="K1912" s="15">
        <v>1</v>
      </c>
      <c r="L1912" s="17">
        <v>0</v>
      </c>
      <c r="M1912" s="25">
        <f t="shared" si="118"/>
        <v>1</v>
      </c>
      <c r="N1912" s="15">
        <v>164</v>
      </c>
      <c r="O1912" s="17">
        <v>163</v>
      </c>
      <c r="P1912" s="44">
        <f t="shared" si="120"/>
        <v>1</v>
      </c>
    </row>
    <row r="1913" spans="1:16" ht="14.1" customHeight="1">
      <c r="A1913" s="2">
        <v>920</v>
      </c>
      <c r="B1913" s="2" t="str">
        <f>VLOOKUP(A1913,Sheet2!$A$1:$B$114,2)</f>
        <v>Wake Co</v>
      </c>
      <c r="C1913" s="2">
        <v>3</v>
      </c>
      <c r="D1913" s="2" t="str">
        <f>VLOOKUP(C1913,Sheet1!$A$1:$B$18,2)</f>
        <v>Assistant Principals, Teaching</v>
      </c>
      <c r="E1913" s="15">
        <v>0</v>
      </c>
      <c r="F1913" s="17">
        <v>0</v>
      </c>
      <c r="G1913" s="25">
        <f t="shared" si="117"/>
        <v>0</v>
      </c>
      <c r="H1913" s="15">
        <v>0</v>
      </c>
      <c r="I1913" s="17">
        <v>0</v>
      </c>
      <c r="J1913" s="25">
        <f t="shared" si="119"/>
        <v>0</v>
      </c>
      <c r="K1913" s="15">
        <v>0</v>
      </c>
      <c r="L1913" s="17">
        <v>0</v>
      </c>
      <c r="M1913" s="25">
        <f t="shared" si="118"/>
        <v>0</v>
      </c>
      <c r="N1913" s="15">
        <v>0</v>
      </c>
      <c r="O1913" s="17">
        <v>0</v>
      </c>
      <c r="P1913" s="44">
        <f t="shared" si="120"/>
        <v>0</v>
      </c>
    </row>
    <row r="1914" spans="1:16" ht="14.1" customHeight="1">
      <c r="A1914" s="2">
        <v>920</v>
      </c>
      <c r="B1914" s="2" t="str">
        <f>VLOOKUP(A1914,Sheet2!$A$1:$B$114,2)</f>
        <v>Wake Co</v>
      </c>
      <c r="C1914" s="2">
        <v>4</v>
      </c>
      <c r="D1914" s="2" t="str">
        <f>VLOOKUP(C1914,Sheet1!$A$1:$B$18,2)</f>
        <v>Assistant Principals, Non-Teaching</v>
      </c>
      <c r="E1914" s="15">
        <v>146</v>
      </c>
      <c r="F1914" s="17">
        <v>164</v>
      </c>
      <c r="G1914" s="25">
        <f t="shared" si="117"/>
        <v>-18</v>
      </c>
      <c r="H1914" s="15">
        <v>24</v>
      </c>
      <c r="I1914" s="17">
        <v>0</v>
      </c>
      <c r="J1914" s="25">
        <f t="shared" si="119"/>
        <v>24</v>
      </c>
      <c r="K1914" s="15">
        <v>120</v>
      </c>
      <c r="L1914" s="17">
        <v>121</v>
      </c>
      <c r="M1914" s="25">
        <f t="shared" si="118"/>
        <v>-1</v>
      </c>
      <c r="N1914" s="15">
        <v>290</v>
      </c>
      <c r="O1914" s="17">
        <v>285</v>
      </c>
      <c r="P1914" s="44">
        <f t="shared" si="120"/>
        <v>5</v>
      </c>
    </row>
    <row r="1915" spans="1:16" ht="14.1" customHeight="1">
      <c r="A1915" s="2">
        <v>920</v>
      </c>
      <c r="B1915" s="2" t="str">
        <f>VLOOKUP(A1915,Sheet2!$A$1:$B$114,2)</f>
        <v>Wake Co</v>
      </c>
      <c r="C1915" s="2">
        <v>5</v>
      </c>
      <c r="D1915" s="2" t="str">
        <f>VLOOKUP(C1915,Sheet1!$A$1:$B$18,2)</f>
        <v>Elementry Teachers</v>
      </c>
      <c r="E1915" s="15">
        <v>3757</v>
      </c>
      <c r="F1915" s="17">
        <v>3573</v>
      </c>
      <c r="G1915" s="25">
        <f t="shared" si="117"/>
        <v>184</v>
      </c>
      <c r="H1915" s="15">
        <v>437</v>
      </c>
      <c r="I1915" s="17">
        <v>313</v>
      </c>
      <c r="J1915" s="25">
        <f t="shared" si="119"/>
        <v>124</v>
      </c>
      <c r="K1915" s="15">
        <v>89</v>
      </c>
      <c r="L1915" s="17">
        <v>183</v>
      </c>
      <c r="M1915" s="25">
        <f t="shared" si="118"/>
        <v>-94</v>
      </c>
      <c r="N1915" s="15">
        <v>4283</v>
      </c>
      <c r="O1915" s="17">
        <v>4069</v>
      </c>
      <c r="P1915" s="44">
        <f t="shared" si="120"/>
        <v>214</v>
      </c>
    </row>
    <row r="1916" spans="1:16" ht="14.1" customHeight="1">
      <c r="A1916" s="2">
        <v>920</v>
      </c>
      <c r="B1916" s="2" t="str">
        <f>VLOOKUP(A1916,Sheet2!$A$1:$B$114,2)</f>
        <v>Wake Co</v>
      </c>
      <c r="C1916" s="2">
        <v>6</v>
      </c>
      <c r="D1916" s="2" t="str">
        <f>VLOOKUP(C1916,Sheet1!$A$1:$B$18,2)</f>
        <v>Secondary Teachers</v>
      </c>
      <c r="E1916" s="15">
        <v>3581</v>
      </c>
      <c r="F1916" s="17">
        <v>3512</v>
      </c>
      <c r="G1916" s="25">
        <f t="shared" si="117"/>
        <v>69</v>
      </c>
      <c r="H1916" s="15">
        <v>165</v>
      </c>
      <c r="I1916" s="17">
        <v>6</v>
      </c>
      <c r="J1916" s="25">
        <f t="shared" si="119"/>
        <v>159</v>
      </c>
      <c r="K1916" s="15">
        <v>28</v>
      </c>
      <c r="L1916" s="17">
        <v>117</v>
      </c>
      <c r="M1916" s="25">
        <f t="shared" si="118"/>
        <v>-89</v>
      </c>
      <c r="N1916" s="15">
        <v>3774</v>
      </c>
      <c r="O1916" s="17">
        <v>3635</v>
      </c>
      <c r="P1916" s="44">
        <f t="shared" si="120"/>
        <v>139</v>
      </c>
    </row>
    <row r="1917" spans="1:16" ht="14.1" customHeight="1">
      <c r="A1917" s="2">
        <v>920</v>
      </c>
      <c r="B1917" s="2" t="str">
        <f>VLOOKUP(A1917,Sheet2!$A$1:$B$114,2)</f>
        <v>Wake Co</v>
      </c>
      <c r="C1917" s="2">
        <v>7</v>
      </c>
      <c r="D1917" s="2" t="str">
        <f>VLOOKUP(C1917,Sheet1!$A$1:$B$18,2)</f>
        <v>Other Teachers</v>
      </c>
      <c r="E1917" s="15">
        <v>1241</v>
      </c>
      <c r="F1917" s="17">
        <v>1267</v>
      </c>
      <c r="G1917" s="25">
        <f t="shared" si="117"/>
        <v>-26</v>
      </c>
      <c r="H1917" s="15">
        <v>306</v>
      </c>
      <c r="I1917" s="17">
        <v>304</v>
      </c>
      <c r="J1917" s="25">
        <f t="shared" si="119"/>
        <v>2</v>
      </c>
      <c r="K1917" s="15">
        <v>205</v>
      </c>
      <c r="L1917" s="17">
        <v>104</v>
      </c>
      <c r="M1917" s="25">
        <f t="shared" si="118"/>
        <v>101</v>
      </c>
      <c r="N1917" s="15">
        <v>1752</v>
      </c>
      <c r="O1917" s="17">
        <v>1675</v>
      </c>
      <c r="P1917" s="44">
        <f t="shared" si="120"/>
        <v>77</v>
      </c>
    </row>
    <row r="1918" spans="1:16" ht="14.1" customHeight="1">
      <c r="A1918" s="2">
        <v>920</v>
      </c>
      <c r="B1918" s="2" t="str">
        <f>VLOOKUP(A1918,Sheet2!$A$1:$B$114,2)</f>
        <v>Wake Co</v>
      </c>
      <c r="C1918" s="2">
        <v>8</v>
      </c>
      <c r="D1918" s="2" t="str">
        <f>VLOOKUP(C1918,Sheet1!$A$1:$B$18,2)</f>
        <v>Guidence Personnel</v>
      </c>
      <c r="E1918" s="15">
        <v>350</v>
      </c>
      <c r="F1918" s="17">
        <v>362</v>
      </c>
      <c r="G1918" s="25">
        <f t="shared" si="117"/>
        <v>-12</v>
      </c>
      <c r="H1918" s="15">
        <v>37</v>
      </c>
      <c r="I1918" s="17">
        <v>29</v>
      </c>
      <c r="J1918" s="25">
        <f t="shared" si="119"/>
        <v>8</v>
      </c>
      <c r="K1918" s="15">
        <v>10</v>
      </c>
      <c r="L1918" s="17">
        <v>29</v>
      </c>
      <c r="M1918" s="25">
        <f t="shared" si="118"/>
        <v>-19</v>
      </c>
      <c r="N1918" s="15">
        <v>397</v>
      </c>
      <c r="O1918" s="17">
        <v>420</v>
      </c>
      <c r="P1918" s="44">
        <f t="shared" si="120"/>
        <v>-23</v>
      </c>
    </row>
    <row r="1919" spans="1:16" ht="14.1" customHeight="1">
      <c r="A1919" s="2">
        <v>920</v>
      </c>
      <c r="B1919" s="2" t="str">
        <f>VLOOKUP(A1919,Sheet2!$A$1:$B$114,2)</f>
        <v>Wake Co</v>
      </c>
      <c r="C1919" s="2">
        <v>9</v>
      </c>
      <c r="D1919" s="2" t="str">
        <f>VLOOKUP(C1919,Sheet1!$A$1:$B$18,2)</f>
        <v>Psychology Personnel</v>
      </c>
      <c r="E1919" s="15">
        <v>86</v>
      </c>
      <c r="F1919" s="17">
        <v>87</v>
      </c>
      <c r="G1919" s="25">
        <f t="shared" ref="G1919:G1982" si="121">E1919-F1919</f>
        <v>-1</v>
      </c>
      <c r="H1919" s="15">
        <v>4</v>
      </c>
      <c r="I1919" s="17">
        <v>0</v>
      </c>
      <c r="J1919" s="25">
        <f t="shared" si="119"/>
        <v>4</v>
      </c>
      <c r="K1919" s="15">
        <v>3</v>
      </c>
      <c r="L1919" s="17">
        <v>3</v>
      </c>
      <c r="M1919" s="25">
        <f t="shared" si="118"/>
        <v>0</v>
      </c>
      <c r="N1919" s="15">
        <v>93</v>
      </c>
      <c r="O1919" s="17">
        <v>90</v>
      </c>
      <c r="P1919" s="44">
        <f t="shared" si="120"/>
        <v>3</v>
      </c>
    </row>
    <row r="1920" spans="1:16" ht="14.1" customHeight="1">
      <c r="A1920" s="2">
        <v>920</v>
      </c>
      <c r="B1920" s="2" t="str">
        <f>VLOOKUP(A1920,Sheet2!$A$1:$B$114,2)</f>
        <v>Wake Co</v>
      </c>
      <c r="C1920" s="2">
        <v>10</v>
      </c>
      <c r="D1920" s="2" t="str">
        <f>VLOOKUP(C1920,Sheet1!$A$1:$B$18,2)</f>
        <v>Media Cordinators and Audio Visual</v>
      </c>
      <c r="E1920" s="15">
        <v>191</v>
      </c>
      <c r="F1920" s="17">
        <v>196</v>
      </c>
      <c r="G1920" s="25">
        <f t="shared" si="121"/>
        <v>-5</v>
      </c>
      <c r="H1920" s="15">
        <v>4</v>
      </c>
      <c r="I1920" s="17">
        <v>42</v>
      </c>
      <c r="J1920" s="25">
        <f t="shared" si="119"/>
        <v>-38</v>
      </c>
      <c r="K1920" s="15">
        <v>10</v>
      </c>
      <c r="L1920" s="17">
        <v>85</v>
      </c>
      <c r="M1920" s="25">
        <f t="shared" si="118"/>
        <v>-75</v>
      </c>
      <c r="N1920" s="15">
        <v>205</v>
      </c>
      <c r="O1920" s="17">
        <v>323</v>
      </c>
      <c r="P1920" s="44">
        <f t="shared" si="120"/>
        <v>-118</v>
      </c>
    </row>
    <row r="1921" spans="1:16" ht="14.1" customHeight="1">
      <c r="A1921" s="2">
        <v>920</v>
      </c>
      <c r="B1921" s="2" t="str">
        <f>VLOOKUP(A1921,Sheet2!$A$1:$B$114,2)</f>
        <v>Wake Co</v>
      </c>
      <c r="C1921" s="2">
        <v>11</v>
      </c>
      <c r="D1921" s="2" t="str">
        <f>VLOOKUP(C1921,Sheet1!$A$1:$B$18,2)</f>
        <v>Consultants and Supervisors of Instructions</v>
      </c>
      <c r="E1921" s="15">
        <v>8</v>
      </c>
      <c r="F1921" s="17">
        <v>18</v>
      </c>
      <c r="G1921" s="25">
        <f t="shared" si="121"/>
        <v>-10</v>
      </c>
      <c r="H1921" s="15">
        <v>3</v>
      </c>
      <c r="I1921" s="17">
        <v>7</v>
      </c>
      <c r="J1921" s="25">
        <f t="shared" si="119"/>
        <v>-4</v>
      </c>
      <c r="K1921" s="15">
        <v>62</v>
      </c>
      <c r="L1921" s="17">
        <v>62</v>
      </c>
      <c r="M1921" s="25">
        <f t="shared" si="118"/>
        <v>0</v>
      </c>
      <c r="N1921" s="15">
        <v>73</v>
      </c>
      <c r="O1921" s="17">
        <v>87</v>
      </c>
      <c r="P1921" s="44">
        <f t="shared" si="120"/>
        <v>-14</v>
      </c>
    </row>
    <row r="1922" spans="1:16" ht="14.1" customHeight="1">
      <c r="A1922" s="2">
        <v>920</v>
      </c>
      <c r="B1922" s="2" t="str">
        <f>VLOOKUP(A1922,Sheet2!$A$1:$B$114,2)</f>
        <v>Wake Co</v>
      </c>
      <c r="C1922" s="2">
        <v>12</v>
      </c>
      <c r="D1922" s="2" t="str">
        <f>VLOOKUP(C1922,Sheet1!$A$1:$B$18,2)</f>
        <v>Other Professional Staff</v>
      </c>
      <c r="E1922" s="15">
        <v>59</v>
      </c>
      <c r="F1922" s="17">
        <v>27</v>
      </c>
      <c r="G1922" s="25">
        <f t="shared" si="121"/>
        <v>32</v>
      </c>
      <c r="H1922" s="15">
        <v>52</v>
      </c>
      <c r="I1922" s="17">
        <v>106</v>
      </c>
      <c r="J1922" s="25">
        <f t="shared" si="119"/>
        <v>-54</v>
      </c>
      <c r="K1922" s="15">
        <v>478</v>
      </c>
      <c r="L1922" s="17">
        <v>496</v>
      </c>
      <c r="M1922" s="25">
        <f t="shared" si="118"/>
        <v>-18</v>
      </c>
      <c r="N1922" s="15">
        <v>589</v>
      </c>
      <c r="O1922" s="17">
        <v>629</v>
      </c>
      <c r="P1922" s="44">
        <f t="shared" si="120"/>
        <v>-40</v>
      </c>
    </row>
    <row r="1923" spans="1:16" ht="14.1" customHeight="1">
      <c r="A1923" s="2">
        <v>920</v>
      </c>
      <c r="B1923" s="2" t="str">
        <f>VLOOKUP(A1923,Sheet2!$A$1:$B$114,2)</f>
        <v>Wake Co</v>
      </c>
      <c r="C1923" s="2">
        <v>13</v>
      </c>
      <c r="D1923" s="2" t="str">
        <f>VLOOKUP(C1923,Sheet1!$A$1:$B$18,2)</f>
        <v>Teacher Assistants</v>
      </c>
      <c r="E1923" s="15">
        <v>1604</v>
      </c>
      <c r="F1923" s="17">
        <v>1591</v>
      </c>
      <c r="G1923" s="25">
        <f t="shared" si="121"/>
        <v>13</v>
      </c>
      <c r="H1923" s="15">
        <v>432</v>
      </c>
      <c r="I1923" s="17">
        <v>232</v>
      </c>
      <c r="J1923" s="25">
        <f t="shared" si="119"/>
        <v>200</v>
      </c>
      <c r="K1923" s="15">
        <v>64</v>
      </c>
      <c r="L1923" s="17">
        <v>242</v>
      </c>
      <c r="M1923" s="25">
        <f t="shared" ref="M1923:M1986" si="122">K1923-L1923</f>
        <v>-178</v>
      </c>
      <c r="N1923" s="15">
        <v>2100</v>
      </c>
      <c r="O1923" s="17">
        <v>2065</v>
      </c>
      <c r="P1923" s="44">
        <f t="shared" si="120"/>
        <v>35</v>
      </c>
    </row>
    <row r="1924" spans="1:16" ht="14.1" customHeight="1">
      <c r="A1924" s="2">
        <v>920</v>
      </c>
      <c r="B1924" s="2" t="str">
        <f>VLOOKUP(A1924,Sheet2!$A$1:$B$114,2)</f>
        <v>Wake Co</v>
      </c>
      <c r="C1924" s="2">
        <v>14</v>
      </c>
      <c r="D1924" s="2" t="str">
        <f>VLOOKUP(C1924,Sheet1!$A$1:$B$18,2)</f>
        <v>Technicians</v>
      </c>
      <c r="E1924" s="15">
        <v>90</v>
      </c>
      <c r="F1924" s="17">
        <v>76</v>
      </c>
      <c r="G1924" s="25">
        <f t="shared" si="121"/>
        <v>14</v>
      </c>
      <c r="H1924" s="15">
        <v>5</v>
      </c>
      <c r="I1924" s="17">
        <v>6</v>
      </c>
      <c r="J1924" s="25">
        <f t="shared" ref="J1924:J1987" si="123">H1924-I1924</f>
        <v>-1</v>
      </c>
      <c r="K1924" s="15">
        <v>199</v>
      </c>
      <c r="L1924" s="17">
        <v>237</v>
      </c>
      <c r="M1924" s="25">
        <f t="shared" si="122"/>
        <v>-38</v>
      </c>
      <c r="N1924" s="15">
        <v>294</v>
      </c>
      <c r="O1924" s="17">
        <v>319</v>
      </c>
      <c r="P1924" s="44">
        <f t="shared" ref="P1924:P1987" si="124">N1924-O1924</f>
        <v>-25</v>
      </c>
    </row>
    <row r="1925" spans="1:16" ht="14.1" customHeight="1">
      <c r="A1925" s="2">
        <v>920</v>
      </c>
      <c r="B1925" s="2" t="str">
        <f>VLOOKUP(A1925,Sheet2!$A$1:$B$114,2)</f>
        <v>Wake Co</v>
      </c>
      <c r="C1925" s="2">
        <v>15</v>
      </c>
      <c r="D1925" s="2" t="str">
        <f>VLOOKUP(C1925,Sheet1!$A$1:$B$18,2)</f>
        <v>Clerks/Secretaries</v>
      </c>
      <c r="E1925" s="15">
        <v>325</v>
      </c>
      <c r="F1925" s="17">
        <v>19</v>
      </c>
      <c r="G1925" s="25">
        <f t="shared" si="121"/>
        <v>306</v>
      </c>
      <c r="H1925" s="15">
        <v>7</v>
      </c>
      <c r="I1925" s="17">
        <v>419</v>
      </c>
      <c r="J1925" s="25">
        <f t="shared" si="123"/>
        <v>-412</v>
      </c>
      <c r="K1925" s="15">
        <v>578</v>
      </c>
      <c r="L1925" s="17">
        <v>467</v>
      </c>
      <c r="M1925" s="25">
        <f t="shared" si="122"/>
        <v>111</v>
      </c>
      <c r="N1925" s="15">
        <v>910</v>
      </c>
      <c r="O1925" s="17">
        <v>905</v>
      </c>
      <c r="P1925" s="44">
        <f t="shared" si="124"/>
        <v>5</v>
      </c>
    </row>
    <row r="1926" spans="1:16" ht="14.1" customHeight="1">
      <c r="A1926" s="2">
        <v>920</v>
      </c>
      <c r="B1926" s="2" t="str">
        <f>VLOOKUP(A1926,Sheet2!$A$1:$B$114,2)</f>
        <v>Wake Co</v>
      </c>
      <c r="C1926" s="2">
        <v>16</v>
      </c>
      <c r="D1926" s="2" t="str">
        <f>VLOOKUP(C1926,Sheet1!$A$1:$B$18,2)</f>
        <v>Service Workers</v>
      </c>
      <c r="E1926" s="15">
        <v>1313</v>
      </c>
      <c r="F1926" s="17">
        <v>775</v>
      </c>
      <c r="G1926" s="25">
        <f t="shared" si="121"/>
        <v>538</v>
      </c>
      <c r="H1926" s="15">
        <v>0</v>
      </c>
      <c r="I1926" s="17">
        <v>470</v>
      </c>
      <c r="J1926" s="25">
        <f t="shared" si="123"/>
        <v>-470</v>
      </c>
      <c r="K1926" s="15">
        <v>358</v>
      </c>
      <c r="L1926" s="17">
        <v>492</v>
      </c>
      <c r="M1926" s="25">
        <f t="shared" si="122"/>
        <v>-134</v>
      </c>
      <c r="N1926" s="15">
        <v>1671</v>
      </c>
      <c r="O1926" s="17">
        <v>1737</v>
      </c>
      <c r="P1926" s="44">
        <f t="shared" si="124"/>
        <v>-66</v>
      </c>
    </row>
    <row r="1927" spans="1:16" ht="14.1" customHeight="1">
      <c r="A1927" s="2">
        <v>920</v>
      </c>
      <c r="B1927" s="2" t="str">
        <f>VLOOKUP(A1927,Sheet2!$A$1:$B$114,2)</f>
        <v>Wake Co</v>
      </c>
      <c r="C1927" s="2">
        <v>17</v>
      </c>
      <c r="D1927" s="2" t="str">
        <f>VLOOKUP(C1927,Sheet1!$A$1:$B$18,2)</f>
        <v>Skilled Crafts</v>
      </c>
      <c r="E1927" s="15">
        <v>100</v>
      </c>
      <c r="F1927" s="17">
        <v>70</v>
      </c>
      <c r="G1927" s="25">
        <f t="shared" si="121"/>
        <v>30</v>
      </c>
      <c r="H1927" s="15">
        <v>0</v>
      </c>
      <c r="I1927" s="17">
        <v>0</v>
      </c>
      <c r="J1927" s="25">
        <f t="shared" si="123"/>
        <v>0</v>
      </c>
      <c r="K1927" s="15">
        <v>165</v>
      </c>
      <c r="L1927" s="17">
        <v>199</v>
      </c>
      <c r="M1927" s="25">
        <f t="shared" si="122"/>
        <v>-34</v>
      </c>
      <c r="N1927" s="15">
        <v>265</v>
      </c>
      <c r="O1927" s="17">
        <v>269</v>
      </c>
      <c r="P1927" s="44">
        <f t="shared" si="124"/>
        <v>-4</v>
      </c>
    </row>
    <row r="1928" spans="1:16" ht="14.1" customHeight="1">
      <c r="A1928" s="2">
        <v>920</v>
      </c>
      <c r="B1928" s="2" t="str">
        <f>VLOOKUP(A1928,Sheet2!$A$1:$B$114,2)</f>
        <v>Wake Co</v>
      </c>
      <c r="C1928" s="2">
        <v>18</v>
      </c>
      <c r="D1928" s="2" t="str">
        <f>VLOOKUP(C1928,Sheet1!$A$1:$B$18,2)</f>
        <v>Laborers Unskilled</v>
      </c>
      <c r="E1928" s="15">
        <v>0</v>
      </c>
      <c r="F1928" s="17">
        <v>0</v>
      </c>
      <c r="G1928" s="25">
        <f t="shared" si="121"/>
        <v>0</v>
      </c>
      <c r="H1928" s="15">
        <v>0</v>
      </c>
      <c r="I1928" s="17">
        <v>0</v>
      </c>
      <c r="J1928" s="25">
        <f t="shared" si="123"/>
        <v>0</v>
      </c>
      <c r="K1928" s="15">
        <v>0</v>
      </c>
      <c r="L1928" s="17">
        <v>0</v>
      </c>
      <c r="M1928" s="25">
        <f t="shared" si="122"/>
        <v>0</v>
      </c>
      <c r="N1928" s="15">
        <v>0</v>
      </c>
      <c r="O1928" s="17">
        <v>0</v>
      </c>
      <c r="P1928" s="44">
        <f t="shared" si="124"/>
        <v>0</v>
      </c>
    </row>
    <row r="1929" spans="1:16" ht="14.1" customHeight="1">
      <c r="A1929" s="2">
        <v>930</v>
      </c>
      <c r="B1929" s="2" t="str">
        <f>VLOOKUP(A1929,Sheet2!$A$1:$B$114,2)</f>
        <v>Warren Co</v>
      </c>
      <c r="C1929" s="2">
        <v>1</v>
      </c>
      <c r="D1929" s="2" t="str">
        <f>VLOOKUP(C1929,Sheet1!$A$1:$B$18,2)</f>
        <v>Officials, Administrators, Managers</v>
      </c>
      <c r="E1929" s="15">
        <v>9</v>
      </c>
      <c r="F1929" s="17">
        <v>16</v>
      </c>
      <c r="G1929" s="25">
        <f t="shared" si="121"/>
        <v>-7</v>
      </c>
      <c r="H1929" s="15">
        <v>1</v>
      </c>
      <c r="I1929" s="17">
        <v>2</v>
      </c>
      <c r="J1929" s="25">
        <f t="shared" si="123"/>
        <v>-1</v>
      </c>
      <c r="K1929" s="15">
        <v>8</v>
      </c>
      <c r="L1929" s="17">
        <v>4</v>
      </c>
      <c r="M1929" s="25">
        <f t="shared" si="122"/>
        <v>4</v>
      </c>
      <c r="N1929" s="15">
        <v>18</v>
      </c>
      <c r="O1929" s="17">
        <v>22</v>
      </c>
      <c r="P1929" s="44">
        <f t="shared" si="124"/>
        <v>-4</v>
      </c>
    </row>
    <row r="1930" spans="1:16" ht="14.1" customHeight="1">
      <c r="A1930" s="2">
        <v>930</v>
      </c>
      <c r="B1930" s="2" t="str">
        <f>VLOOKUP(A1930,Sheet2!$A$1:$B$114,2)</f>
        <v>Warren Co</v>
      </c>
      <c r="C1930" s="2">
        <v>2</v>
      </c>
      <c r="D1930" s="2" t="str">
        <f>VLOOKUP(C1930,Sheet1!$A$1:$B$18,2)</f>
        <v>Principals</v>
      </c>
      <c r="E1930" s="15">
        <v>8</v>
      </c>
      <c r="F1930" s="17">
        <v>8</v>
      </c>
      <c r="G1930" s="25">
        <f t="shared" si="121"/>
        <v>0</v>
      </c>
      <c r="H1930" s="15">
        <v>0</v>
      </c>
      <c r="I1930" s="17">
        <v>0</v>
      </c>
      <c r="J1930" s="25">
        <f t="shared" si="123"/>
        <v>0</v>
      </c>
      <c r="K1930" s="15">
        <v>0</v>
      </c>
      <c r="L1930" s="17">
        <v>0</v>
      </c>
      <c r="M1930" s="25">
        <f t="shared" si="122"/>
        <v>0</v>
      </c>
      <c r="N1930" s="15">
        <v>8</v>
      </c>
      <c r="O1930" s="17">
        <v>8</v>
      </c>
      <c r="P1930" s="44">
        <f t="shared" si="124"/>
        <v>0</v>
      </c>
    </row>
    <row r="1931" spans="1:16" ht="14.1" customHeight="1">
      <c r="A1931" s="2">
        <v>930</v>
      </c>
      <c r="B1931" s="2" t="str">
        <f>VLOOKUP(A1931,Sheet2!$A$1:$B$114,2)</f>
        <v>Warren Co</v>
      </c>
      <c r="C1931" s="2">
        <v>3</v>
      </c>
      <c r="D1931" s="2" t="str">
        <f>VLOOKUP(C1931,Sheet1!$A$1:$B$18,2)</f>
        <v>Assistant Principals, Teaching</v>
      </c>
      <c r="E1931" s="15">
        <v>0</v>
      </c>
      <c r="F1931" s="17">
        <v>0</v>
      </c>
      <c r="G1931" s="25">
        <f t="shared" si="121"/>
        <v>0</v>
      </c>
      <c r="H1931" s="15">
        <v>0</v>
      </c>
      <c r="I1931" s="17">
        <v>0</v>
      </c>
      <c r="J1931" s="25">
        <f t="shared" si="123"/>
        <v>0</v>
      </c>
      <c r="K1931" s="15">
        <v>0</v>
      </c>
      <c r="L1931" s="17">
        <v>0</v>
      </c>
      <c r="M1931" s="25">
        <f t="shared" si="122"/>
        <v>0</v>
      </c>
      <c r="N1931" s="15">
        <v>0</v>
      </c>
      <c r="O1931" s="17">
        <v>0</v>
      </c>
      <c r="P1931" s="44">
        <f t="shared" si="124"/>
        <v>0</v>
      </c>
    </row>
    <row r="1932" spans="1:16" ht="14.1" customHeight="1">
      <c r="A1932" s="2">
        <v>930</v>
      </c>
      <c r="B1932" s="2" t="str">
        <f>VLOOKUP(A1932,Sheet2!$A$1:$B$114,2)</f>
        <v>Warren Co</v>
      </c>
      <c r="C1932" s="2">
        <v>4</v>
      </c>
      <c r="D1932" s="2" t="str">
        <f>VLOOKUP(C1932,Sheet1!$A$1:$B$18,2)</f>
        <v>Assistant Principals, Non-Teaching</v>
      </c>
      <c r="E1932" s="15">
        <v>3</v>
      </c>
      <c r="F1932" s="17">
        <v>4</v>
      </c>
      <c r="G1932" s="25">
        <f t="shared" si="121"/>
        <v>-1</v>
      </c>
      <c r="H1932" s="15">
        <v>0</v>
      </c>
      <c r="I1932" s="17">
        <v>0</v>
      </c>
      <c r="J1932" s="25">
        <f t="shared" si="123"/>
        <v>0</v>
      </c>
      <c r="K1932" s="15">
        <v>0</v>
      </c>
      <c r="L1932" s="17">
        <v>0</v>
      </c>
      <c r="M1932" s="25">
        <f t="shared" si="122"/>
        <v>0</v>
      </c>
      <c r="N1932" s="15">
        <v>3</v>
      </c>
      <c r="O1932" s="17">
        <v>4</v>
      </c>
      <c r="P1932" s="44">
        <f t="shared" si="124"/>
        <v>-1</v>
      </c>
    </row>
    <row r="1933" spans="1:16" ht="14.1" customHeight="1">
      <c r="A1933" s="2">
        <v>930</v>
      </c>
      <c r="B1933" s="2" t="str">
        <f>VLOOKUP(A1933,Sheet2!$A$1:$B$114,2)</f>
        <v>Warren Co</v>
      </c>
      <c r="C1933" s="2">
        <v>5</v>
      </c>
      <c r="D1933" s="2" t="str">
        <f>VLOOKUP(C1933,Sheet1!$A$1:$B$18,2)</f>
        <v>Elementry Teachers</v>
      </c>
      <c r="E1933" s="15">
        <v>79</v>
      </c>
      <c r="F1933" s="17">
        <v>74</v>
      </c>
      <c r="G1933" s="25">
        <f t="shared" si="121"/>
        <v>5</v>
      </c>
      <c r="H1933" s="15">
        <v>10</v>
      </c>
      <c r="I1933" s="17">
        <v>4</v>
      </c>
      <c r="J1933" s="25">
        <f t="shared" si="123"/>
        <v>6</v>
      </c>
      <c r="K1933" s="15">
        <v>0</v>
      </c>
      <c r="L1933" s="17">
        <v>1</v>
      </c>
      <c r="M1933" s="25">
        <f t="shared" si="122"/>
        <v>-1</v>
      </c>
      <c r="N1933" s="15">
        <v>89</v>
      </c>
      <c r="O1933" s="17">
        <v>79</v>
      </c>
      <c r="P1933" s="44">
        <f t="shared" si="124"/>
        <v>10</v>
      </c>
    </row>
    <row r="1934" spans="1:16" ht="14.1" customHeight="1">
      <c r="A1934" s="2">
        <v>930</v>
      </c>
      <c r="B1934" s="2" t="str">
        <f>VLOOKUP(A1934,Sheet2!$A$1:$B$114,2)</f>
        <v>Warren Co</v>
      </c>
      <c r="C1934" s="2">
        <v>6</v>
      </c>
      <c r="D1934" s="2" t="str">
        <f>VLOOKUP(C1934,Sheet1!$A$1:$B$18,2)</f>
        <v>Secondary Teachers</v>
      </c>
      <c r="E1934" s="15">
        <v>44</v>
      </c>
      <c r="F1934" s="17">
        <v>33</v>
      </c>
      <c r="G1934" s="25">
        <f t="shared" si="121"/>
        <v>11</v>
      </c>
      <c r="H1934" s="15">
        <v>1</v>
      </c>
      <c r="I1934" s="17">
        <v>0</v>
      </c>
      <c r="J1934" s="25">
        <f t="shared" si="123"/>
        <v>1</v>
      </c>
      <c r="K1934" s="15">
        <v>0</v>
      </c>
      <c r="L1934" s="17">
        <v>0</v>
      </c>
      <c r="M1934" s="25">
        <f t="shared" si="122"/>
        <v>0</v>
      </c>
      <c r="N1934" s="15">
        <v>45</v>
      </c>
      <c r="O1934" s="17">
        <v>33</v>
      </c>
      <c r="P1934" s="44">
        <f t="shared" si="124"/>
        <v>12</v>
      </c>
    </row>
    <row r="1935" spans="1:16" ht="14.1" customHeight="1">
      <c r="A1935" s="2">
        <v>930</v>
      </c>
      <c r="B1935" s="2" t="str">
        <f>VLOOKUP(A1935,Sheet2!$A$1:$B$114,2)</f>
        <v>Warren Co</v>
      </c>
      <c r="C1935" s="2">
        <v>7</v>
      </c>
      <c r="D1935" s="2" t="str">
        <f>VLOOKUP(C1935,Sheet1!$A$1:$B$18,2)</f>
        <v>Other Teachers</v>
      </c>
      <c r="E1935" s="15">
        <v>37</v>
      </c>
      <c r="F1935" s="17">
        <v>50</v>
      </c>
      <c r="G1935" s="25">
        <f t="shared" si="121"/>
        <v>-13</v>
      </c>
      <c r="H1935" s="15">
        <v>5</v>
      </c>
      <c r="I1935" s="17">
        <v>7</v>
      </c>
      <c r="J1935" s="25">
        <f t="shared" si="123"/>
        <v>-2</v>
      </c>
      <c r="K1935" s="15">
        <v>6</v>
      </c>
      <c r="L1935" s="17">
        <v>6</v>
      </c>
      <c r="M1935" s="25">
        <f t="shared" si="122"/>
        <v>0</v>
      </c>
      <c r="N1935" s="15">
        <v>48</v>
      </c>
      <c r="O1935" s="17">
        <v>63</v>
      </c>
      <c r="P1935" s="44">
        <f t="shared" si="124"/>
        <v>-15</v>
      </c>
    </row>
    <row r="1936" spans="1:16" ht="17.100000000000001" customHeight="1">
      <c r="A1936" s="2">
        <v>930</v>
      </c>
      <c r="B1936" s="2" t="str">
        <f>VLOOKUP(A1936,Sheet2!$A$1:$B$114,2)</f>
        <v>Warren Co</v>
      </c>
      <c r="C1936" s="2">
        <v>8</v>
      </c>
      <c r="D1936" s="2" t="str">
        <f>VLOOKUP(C1936,Sheet1!$A$1:$B$18,2)</f>
        <v>Guidence Personnel</v>
      </c>
      <c r="E1936" s="15">
        <v>10</v>
      </c>
      <c r="F1936" s="17">
        <v>10</v>
      </c>
      <c r="G1936" s="25">
        <f t="shared" si="121"/>
        <v>0</v>
      </c>
      <c r="H1936" s="15">
        <v>0</v>
      </c>
      <c r="I1936" s="17">
        <v>0</v>
      </c>
      <c r="J1936" s="25">
        <f t="shared" si="123"/>
        <v>0</v>
      </c>
      <c r="K1936" s="15">
        <v>0</v>
      </c>
      <c r="L1936" s="17">
        <v>0</v>
      </c>
      <c r="M1936" s="25">
        <f t="shared" si="122"/>
        <v>0</v>
      </c>
      <c r="N1936" s="15">
        <v>10</v>
      </c>
      <c r="O1936" s="17">
        <v>10</v>
      </c>
      <c r="P1936" s="44">
        <f t="shared" si="124"/>
        <v>0</v>
      </c>
    </row>
    <row r="1937" spans="1:16" ht="17.100000000000001" customHeight="1">
      <c r="A1937" s="2">
        <v>930</v>
      </c>
      <c r="B1937" s="2" t="str">
        <f>VLOOKUP(A1937,Sheet2!$A$1:$B$114,2)</f>
        <v>Warren Co</v>
      </c>
      <c r="C1937" s="2">
        <v>9</v>
      </c>
      <c r="D1937" s="2" t="str">
        <f>VLOOKUP(C1937,Sheet1!$A$1:$B$18,2)</f>
        <v>Psychology Personnel</v>
      </c>
      <c r="E1937" s="15">
        <v>0</v>
      </c>
      <c r="F1937" s="17">
        <v>0</v>
      </c>
      <c r="G1937" s="25">
        <f t="shared" si="121"/>
        <v>0</v>
      </c>
      <c r="H1937" s="15">
        <v>0</v>
      </c>
      <c r="I1937" s="17">
        <v>0</v>
      </c>
      <c r="J1937" s="25">
        <f t="shared" si="123"/>
        <v>0</v>
      </c>
      <c r="K1937" s="15">
        <v>0</v>
      </c>
      <c r="L1937" s="17">
        <v>0</v>
      </c>
      <c r="M1937" s="25">
        <f t="shared" si="122"/>
        <v>0</v>
      </c>
      <c r="N1937" s="15">
        <v>0</v>
      </c>
      <c r="O1937" s="17">
        <v>0</v>
      </c>
      <c r="P1937" s="44">
        <f t="shared" si="124"/>
        <v>0</v>
      </c>
    </row>
    <row r="1938" spans="1:16" ht="14.1" customHeight="1">
      <c r="A1938" s="2">
        <v>930</v>
      </c>
      <c r="B1938" s="2" t="str">
        <f>VLOOKUP(A1938,Sheet2!$A$1:$B$114,2)</f>
        <v>Warren Co</v>
      </c>
      <c r="C1938" s="2">
        <v>10</v>
      </c>
      <c r="D1938" s="2" t="str">
        <f>VLOOKUP(C1938,Sheet1!$A$1:$B$18,2)</f>
        <v>Media Cordinators and Audio Visual</v>
      </c>
      <c r="E1938" s="15">
        <v>6</v>
      </c>
      <c r="F1938" s="17">
        <v>6</v>
      </c>
      <c r="G1938" s="25">
        <f t="shared" si="121"/>
        <v>0</v>
      </c>
      <c r="H1938" s="15">
        <v>0</v>
      </c>
      <c r="I1938" s="17">
        <v>0</v>
      </c>
      <c r="J1938" s="25">
        <f t="shared" si="123"/>
        <v>0</v>
      </c>
      <c r="K1938" s="15">
        <v>0</v>
      </c>
      <c r="L1938" s="17">
        <v>0</v>
      </c>
      <c r="M1938" s="25">
        <f t="shared" si="122"/>
        <v>0</v>
      </c>
      <c r="N1938" s="15">
        <v>6</v>
      </c>
      <c r="O1938" s="17">
        <v>6</v>
      </c>
      <c r="P1938" s="44">
        <f t="shared" si="124"/>
        <v>0</v>
      </c>
    </row>
    <row r="1939" spans="1:16" ht="14.1" customHeight="1">
      <c r="A1939" s="2">
        <v>930</v>
      </c>
      <c r="B1939" s="2" t="str">
        <f>VLOOKUP(A1939,Sheet2!$A$1:$B$114,2)</f>
        <v>Warren Co</v>
      </c>
      <c r="C1939" s="2">
        <v>11</v>
      </c>
      <c r="D1939" s="2" t="str">
        <f>VLOOKUP(C1939,Sheet1!$A$1:$B$18,2)</f>
        <v>Consultants and Supervisors of Instructions</v>
      </c>
      <c r="E1939" s="15">
        <v>0</v>
      </c>
      <c r="F1939" s="17">
        <v>0</v>
      </c>
      <c r="G1939" s="25">
        <f t="shared" si="121"/>
        <v>0</v>
      </c>
      <c r="H1939" s="15">
        <v>0</v>
      </c>
      <c r="I1939" s="17">
        <v>0</v>
      </c>
      <c r="J1939" s="25">
        <f t="shared" si="123"/>
        <v>0</v>
      </c>
      <c r="K1939" s="15">
        <v>0</v>
      </c>
      <c r="L1939" s="17">
        <v>0</v>
      </c>
      <c r="M1939" s="25">
        <f t="shared" si="122"/>
        <v>0</v>
      </c>
      <c r="N1939" s="15">
        <v>0</v>
      </c>
      <c r="O1939" s="17">
        <v>0</v>
      </c>
      <c r="P1939" s="44">
        <f t="shared" si="124"/>
        <v>0</v>
      </c>
    </row>
    <row r="1940" spans="1:16" ht="14.1" customHeight="1">
      <c r="A1940" s="2">
        <v>930</v>
      </c>
      <c r="B1940" s="2" t="str">
        <f>VLOOKUP(A1940,Sheet2!$A$1:$B$114,2)</f>
        <v>Warren Co</v>
      </c>
      <c r="C1940" s="2">
        <v>12</v>
      </c>
      <c r="D1940" s="2" t="str">
        <f>VLOOKUP(C1940,Sheet1!$A$1:$B$18,2)</f>
        <v>Other Professional Staff</v>
      </c>
      <c r="E1940" s="15">
        <v>4</v>
      </c>
      <c r="F1940" s="17">
        <v>5</v>
      </c>
      <c r="G1940" s="25">
        <f t="shared" si="121"/>
        <v>-1</v>
      </c>
      <c r="H1940" s="15">
        <v>2</v>
      </c>
      <c r="I1940" s="17">
        <v>1</v>
      </c>
      <c r="J1940" s="25">
        <f t="shared" si="123"/>
        <v>1</v>
      </c>
      <c r="K1940" s="15">
        <v>4</v>
      </c>
      <c r="L1940" s="17">
        <v>4</v>
      </c>
      <c r="M1940" s="25">
        <f t="shared" si="122"/>
        <v>0</v>
      </c>
      <c r="N1940" s="15">
        <v>10</v>
      </c>
      <c r="O1940" s="17">
        <v>10</v>
      </c>
      <c r="P1940" s="44">
        <f t="shared" si="124"/>
        <v>0</v>
      </c>
    </row>
    <row r="1941" spans="1:16" ht="14.1" customHeight="1">
      <c r="A1941" s="2">
        <v>930</v>
      </c>
      <c r="B1941" s="2" t="str">
        <f>VLOOKUP(A1941,Sheet2!$A$1:$B$114,2)</f>
        <v>Warren Co</v>
      </c>
      <c r="C1941" s="2">
        <v>13</v>
      </c>
      <c r="D1941" s="2" t="str">
        <f>VLOOKUP(C1941,Sheet1!$A$1:$B$18,2)</f>
        <v>Teacher Assistants</v>
      </c>
      <c r="E1941" s="15">
        <v>29</v>
      </c>
      <c r="F1941" s="17">
        <v>36</v>
      </c>
      <c r="G1941" s="25">
        <f t="shared" si="121"/>
        <v>-7</v>
      </c>
      <c r="H1941" s="15">
        <v>23</v>
      </c>
      <c r="I1941" s="17">
        <v>36</v>
      </c>
      <c r="J1941" s="25">
        <f t="shared" si="123"/>
        <v>-13</v>
      </c>
      <c r="K1941" s="15">
        <v>1</v>
      </c>
      <c r="L1941" s="17">
        <v>0</v>
      </c>
      <c r="M1941" s="25">
        <f t="shared" si="122"/>
        <v>1</v>
      </c>
      <c r="N1941" s="15">
        <v>53</v>
      </c>
      <c r="O1941" s="17">
        <v>72</v>
      </c>
      <c r="P1941" s="44">
        <f t="shared" si="124"/>
        <v>-19</v>
      </c>
    </row>
    <row r="1942" spans="1:16" ht="14.1" customHeight="1">
      <c r="A1942" s="2">
        <v>930</v>
      </c>
      <c r="B1942" s="2" t="str">
        <f>VLOOKUP(A1942,Sheet2!$A$1:$B$114,2)</f>
        <v>Warren Co</v>
      </c>
      <c r="C1942" s="2">
        <v>14</v>
      </c>
      <c r="D1942" s="2" t="str">
        <f>VLOOKUP(C1942,Sheet1!$A$1:$B$18,2)</f>
        <v>Technicians</v>
      </c>
      <c r="E1942" s="15">
        <v>2</v>
      </c>
      <c r="F1942" s="17">
        <v>2</v>
      </c>
      <c r="G1942" s="25">
        <f t="shared" si="121"/>
        <v>0</v>
      </c>
      <c r="H1942" s="15">
        <v>0</v>
      </c>
      <c r="I1942" s="17">
        <v>0</v>
      </c>
      <c r="J1942" s="25">
        <f t="shared" si="123"/>
        <v>0</v>
      </c>
      <c r="K1942" s="15">
        <v>0</v>
      </c>
      <c r="L1942" s="17">
        <v>0</v>
      </c>
      <c r="M1942" s="25">
        <f t="shared" si="122"/>
        <v>0</v>
      </c>
      <c r="N1942" s="15">
        <v>2</v>
      </c>
      <c r="O1942" s="17">
        <v>2</v>
      </c>
      <c r="P1942" s="44">
        <f t="shared" si="124"/>
        <v>0</v>
      </c>
    </row>
    <row r="1943" spans="1:16" ht="14.1" customHeight="1">
      <c r="A1943" s="2">
        <v>930</v>
      </c>
      <c r="B1943" s="2" t="str">
        <f>VLOOKUP(A1943,Sheet2!$A$1:$B$114,2)</f>
        <v>Warren Co</v>
      </c>
      <c r="C1943" s="2">
        <v>15</v>
      </c>
      <c r="D1943" s="2" t="str">
        <f>VLOOKUP(C1943,Sheet1!$A$1:$B$18,2)</f>
        <v>Clerks/Secretaries</v>
      </c>
      <c r="E1943" s="15">
        <v>25</v>
      </c>
      <c r="F1943" s="17">
        <v>26</v>
      </c>
      <c r="G1943" s="25">
        <f t="shared" si="121"/>
        <v>-1</v>
      </c>
      <c r="H1943" s="15">
        <v>1</v>
      </c>
      <c r="I1943" s="17">
        <v>1</v>
      </c>
      <c r="J1943" s="25">
        <f t="shared" si="123"/>
        <v>0</v>
      </c>
      <c r="K1943" s="15">
        <v>2</v>
      </c>
      <c r="L1943" s="17">
        <v>2</v>
      </c>
      <c r="M1943" s="25">
        <f t="shared" si="122"/>
        <v>0</v>
      </c>
      <c r="N1943" s="15">
        <v>28</v>
      </c>
      <c r="O1943" s="17">
        <v>29</v>
      </c>
      <c r="P1943" s="44">
        <f t="shared" si="124"/>
        <v>-1</v>
      </c>
    </row>
    <row r="1944" spans="1:16" ht="14.1" customHeight="1">
      <c r="A1944" s="2">
        <v>930</v>
      </c>
      <c r="B1944" s="2" t="str">
        <f>VLOOKUP(A1944,Sheet2!$A$1:$B$114,2)</f>
        <v>Warren Co</v>
      </c>
      <c r="C1944" s="2">
        <v>16</v>
      </c>
      <c r="D1944" s="2" t="str">
        <f>VLOOKUP(C1944,Sheet1!$A$1:$B$18,2)</f>
        <v>Service Workers</v>
      </c>
      <c r="E1944" s="15">
        <v>24</v>
      </c>
      <c r="F1944" s="17">
        <v>24</v>
      </c>
      <c r="G1944" s="25">
        <f t="shared" si="121"/>
        <v>0</v>
      </c>
      <c r="H1944" s="15">
        <v>0</v>
      </c>
      <c r="I1944" s="17">
        <v>0</v>
      </c>
      <c r="J1944" s="25">
        <f t="shared" si="123"/>
        <v>0</v>
      </c>
      <c r="K1944" s="15">
        <v>19</v>
      </c>
      <c r="L1944" s="17">
        <v>17</v>
      </c>
      <c r="M1944" s="25">
        <f t="shared" si="122"/>
        <v>2</v>
      </c>
      <c r="N1944" s="15">
        <v>43</v>
      </c>
      <c r="O1944" s="17">
        <v>41</v>
      </c>
      <c r="P1944" s="44">
        <f t="shared" si="124"/>
        <v>2</v>
      </c>
    </row>
    <row r="1945" spans="1:16" ht="14.1" customHeight="1">
      <c r="A1945" s="2">
        <v>930</v>
      </c>
      <c r="B1945" s="2" t="str">
        <f>VLOOKUP(A1945,Sheet2!$A$1:$B$114,2)</f>
        <v>Warren Co</v>
      </c>
      <c r="C1945" s="2">
        <v>17</v>
      </c>
      <c r="D1945" s="2" t="str">
        <f>VLOOKUP(C1945,Sheet1!$A$1:$B$18,2)</f>
        <v>Skilled Crafts</v>
      </c>
      <c r="E1945" s="15">
        <v>0</v>
      </c>
      <c r="F1945" s="17">
        <v>0</v>
      </c>
      <c r="G1945" s="25">
        <f t="shared" si="121"/>
        <v>0</v>
      </c>
      <c r="H1945" s="15">
        <v>0</v>
      </c>
      <c r="I1945" s="17">
        <v>0</v>
      </c>
      <c r="J1945" s="25">
        <f t="shared" si="123"/>
        <v>0</v>
      </c>
      <c r="K1945" s="15">
        <v>0</v>
      </c>
      <c r="L1945" s="17">
        <v>0</v>
      </c>
      <c r="M1945" s="25">
        <f t="shared" si="122"/>
        <v>0</v>
      </c>
      <c r="N1945" s="15">
        <v>0</v>
      </c>
      <c r="O1945" s="17">
        <v>0</v>
      </c>
      <c r="P1945" s="44">
        <f t="shared" si="124"/>
        <v>0</v>
      </c>
    </row>
    <row r="1946" spans="1:16" ht="14.1" customHeight="1">
      <c r="A1946" s="2">
        <v>930</v>
      </c>
      <c r="B1946" s="2" t="str">
        <f>VLOOKUP(A1946,Sheet2!$A$1:$B$114,2)</f>
        <v>Warren Co</v>
      </c>
      <c r="C1946" s="2">
        <v>18</v>
      </c>
      <c r="D1946" s="2" t="str">
        <f>VLOOKUP(C1946,Sheet1!$A$1:$B$18,2)</f>
        <v>Laborers Unskilled</v>
      </c>
      <c r="E1946" s="15">
        <v>0</v>
      </c>
      <c r="F1946" s="17">
        <v>0</v>
      </c>
      <c r="G1946" s="25">
        <f t="shared" si="121"/>
        <v>0</v>
      </c>
      <c r="H1946" s="15">
        <v>0</v>
      </c>
      <c r="I1946" s="17">
        <v>0</v>
      </c>
      <c r="J1946" s="25">
        <f t="shared" si="123"/>
        <v>0</v>
      </c>
      <c r="K1946" s="15">
        <v>0</v>
      </c>
      <c r="L1946" s="17">
        <v>0</v>
      </c>
      <c r="M1946" s="25">
        <f t="shared" si="122"/>
        <v>0</v>
      </c>
      <c r="N1946" s="15">
        <v>0</v>
      </c>
      <c r="O1946" s="17">
        <v>0</v>
      </c>
      <c r="P1946" s="44">
        <f t="shared" si="124"/>
        <v>0</v>
      </c>
    </row>
    <row r="1947" spans="1:16" ht="14.1" customHeight="1">
      <c r="A1947" s="2">
        <v>940</v>
      </c>
      <c r="B1947" s="2" t="str">
        <f>VLOOKUP(A1947,Sheet2!$A$1:$B$114,2)</f>
        <v>Washington Co</v>
      </c>
      <c r="C1947" s="2">
        <v>1</v>
      </c>
      <c r="D1947" s="2" t="str">
        <f>VLOOKUP(C1947,Sheet1!$A$1:$B$18,2)</f>
        <v>Officials, Administrators, Managers</v>
      </c>
      <c r="E1947" s="15">
        <v>9</v>
      </c>
      <c r="F1947" s="17">
        <v>9</v>
      </c>
      <c r="G1947" s="25">
        <f t="shared" si="121"/>
        <v>0</v>
      </c>
      <c r="H1947" s="15">
        <v>1</v>
      </c>
      <c r="I1947" s="17">
        <v>1</v>
      </c>
      <c r="J1947" s="25">
        <f t="shared" si="123"/>
        <v>0</v>
      </c>
      <c r="K1947" s="15">
        <v>2</v>
      </c>
      <c r="L1947" s="17">
        <v>5</v>
      </c>
      <c r="M1947" s="25">
        <f t="shared" si="122"/>
        <v>-3</v>
      </c>
      <c r="N1947" s="15">
        <v>12</v>
      </c>
      <c r="O1947" s="17">
        <v>15</v>
      </c>
      <c r="P1947" s="44">
        <f t="shared" si="124"/>
        <v>-3</v>
      </c>
    </row>
    <row r="1948" spans="1:16" ht="14.1" customHeight="1">
      <c r="A1948" s="2">
        <v>940</v>
      </c>
      <c r="B1948" s="2" t="str">
        <f>VLOOKUP(A1948,Sheet2!$A$1:$B$114,2)</f>
        <v>Washington Co</v>
      </c>
      <c r="C1948" s="2">
        <v>2</v>
      </c>
      <c r="D1948" s="2" t="str">
        <f>VLOOKUP(C1948,Sheet1!$A$1:$B$18,2)</f>
        <v>Principals</v>
      </c>
      <c r="E1948" s="15">
        <v>5</v>
      </c>
      <c r="F1948" s="17">
        <v>5</v>
      </c>
      <c r="G1948" s="25">
        <f t="shared" si="121"/>
        <v>0</v>
      </c>
      <c r="H1948" s="15">
        <v>0</v>
      </c>
      <c r="I1948" s="17">
        <v>0</v>
      </c>
      <c r="J1948" s="25">
        <f t="shared" si="123"/>
        <v>0</v>
      </c>
      <c r="K1948" s="15">
        <v>0</v>
      </c>
      <c r="L1948" s="17">
        <v>0</v>
      </c>
      <c r="M1948" s="25">
        <f t="shared" si="122"/>
        <v>0</v>
      </c>
      <c r="N1948" s="15">
        <v>5</v>
      </c>
      <c r="O1948" s="17">
        <v>5</v>
      </c>
      <c r="P1948" s="44">
        <f t="shared" si="124"/>
        <v>0</v>
      </c>
    </row>
    <row r="1949" spans="1:16" ht="14.1" customHeight="1">
      <c r="A1949" s="2">
        <v>940</v>
      </c>
      <c r="B1949" s="2" t="str">
        <f>VLOOKUP(A1949,Sheet2!$A$1:$B$114,2)</f>
        <v>Washington Co</v>
      </c>
      <c r="C1949" s="2">
        <v>3</v>
      </c>
      <c r="D1949" s="2" t="str">
        <f>VLOOKUP(C1949,Sheet1!$A$1:$B$18,2)</f>
        <v>Assistant Principals, Teaching</v>
      </c>
      <c r="E1949" s="15">
        <v>0</v>
      </c>
      <c r="F1949" s="17">
        <v>0</v>
      </c>
      <c r="G1949" s="25">
        <f t="shared" si="121"/>
        <v>0</v>
      </c>
      <c r="H1949" s="15">
        <v>0</v>
      </c>
      <c r="I1949" s="17">
        <v>0</v>
      </c>
      <c r="J1949" s="25">
        <f t="shared" si="123"/>
        <v>0</v>
      </c>
      <c r="K1949" s="15">
        <v>0</v>
      </c>
      <c r="L1949" s="17">
        <v>0</v>
      </c>
      <c r="M1949" s="25">
        <f t="shared" si="122"/>
        <v>0</v>
      </c>
      <c r="N1949" s="15">
        <v>0</v>
      </c>
      <c r="O1949" s="17">
        <v>0</v>
      </c>
      <c r="P1949" s="44">
        <f t="shared" si="124"/>
        <v>0</v>
      </c>
    </row>
    <row r="1950" spans="1:16" ht="14.1" customHeight="1">
      <c r="A1950" s="2">
        <v>940</v>
      </c>
      <c r="B1950" s="2" t="str">
        <f>VLOOKUP(A1950,Sheet2!$A$1:$B$114,2)</f>
        <v>Washington Co</v>
      </c>
      <c r="C1950" s="2">
        <v>4</v>
      </c>
      <c r="D1950" s="2" t="str">
        <f>VLOOKUP(C1950,Sheet1!$A$1:$B$18,2)</f>
        <v>Assistant Principals, Non-Teaching</v>
      </c>
      <c r="E1950" s="15">
        <v>0</v>
      </c>
      <c r="F1950" s="17">
        <v>6</v>
      </c>
      <c r="G1950" s="25">
        <f t="shared" si="121"/>
        <v>-6</v>
      </c>
      <c r="H1950" s="15">
        <v>6</v>
      </c>
      <c r="I1950" s="17">
        <v>0</v>
      </c>
      <c r="J1950" s="25">
        <f t="shared" si="123"/>
        <v>6</v>
      </c>
      <c r="K1950" s="15">
        <v>0</v>
      </c>
      <c r="L1950" s="17">
        <v>0</v>
      </c>
      <c r="M1950" s="25">
        <f t="shared" si="122"/>
        <v>0</v>
      </c>
      <c r="N1950" s="15">
        <v>6</v>
      </c>
      <c r="O1950" s="17">
        <v>6</v>
      </c>
      <c r="P1950" s="44">
        <f t="shared" si="124"/>
        <v>0</v>
      </c>
    </row>
    <row r="1951" spans="1:16" ht="14.1" customHeight="1">
      <c r="A1951" s="2">
        <v>940</v>
      </c>
      <c r="B1951" s="2" t="str">
        <f>VLOOKUP(A1951,Sheet2!$A$1:$B$114,2)</f>
        <v>Washington Co</v>
      </c>
      <c r="C1951" s="2">
        <v>5</v>
      </c>
      <c r="D1951" s="2" t="str">
        <f>VLOOKUP(C1951,Sheet1!$A$1:$B$18,2)</f>
        <v>Elementry Teachers</v>
      </c>
      <c r="E1951" s="15">
        <v>71</v>
      </c>
      <c r="F1951" s="17">
        <v>77</v>
      </c>
      <c r="G1951" s="25">
        <f t="shared" si="121"/>
        <v>-6</v>
      </c>
      <c r="H1951" s="15">
        <v>10</v>
      </c>
      <c r="I1951" s="17">
        <v>20</v>
      </c>
      <c r="J1951" s="25">
        <f t="shared" si="123"/>
        <v>-10</v>
      </c>
      <c r="K1951" s="15">
        <v>3</v>
      </c>
      <c r="L1951" s="17">
        <v>5</v>
      </c>
      <c r="M1951" s="25">
        <f t="shared" si="122"/>
        <v>-2</v>
      </c>
      <c r="N1951" s="15">
        <v>84</v>
      </c>
      <c r="O1951" s="17">
        <v>102</v>
      </c>
      <c r="P1951" s="44">
        <f t="shared" si="124"/>
        <v>-18</v>
      </c>
    </row>
    <row r="1952" spans="1:16" ht="14.1" customHeight="1">
      <c r="A1952" s="2">
        <v>940</v>
      </c>
      <c r="B1952" s="2" t="str">
        <f>VLOOKUP(A1952,Sheet2!$A$1:$B$114,2)</f>
        <v>Washington Co</v>
      </c>
      <c r="C1952" s="2">
        <v>6</v>
      </c>
      <c r="D1952" s="2" t="str">
        <f>VLOOKUP(C1952,Sheet1!$A$1:$B$18,2)</f>
        <v>Secondary Teachers</v>
      </c>
      <c r="E1952" s="15">
        <v>39</v>
      </c>
      <c r="F1952" s="17">
        <v>48</v>
      </c>
      <c r="G1952" s="25">
        <f t="shared" si="121"/>
        <v>-9</v>
      </c>
      <c r="H1952" s="15">
        <v>10</v>
      </c>
      <c r="I1952" s="17">
        <v>4</v>
      </c>
      <c r="J1952" s="25">
        <f t="shared" si="123"/>
        <v>6</v>
      </c>
      <c r="K1952" s="15">
        <v>4</v>
      </c>
      <c r="L1952" s="17">
        <v>6</v>
      </c>
      <c r="M1952" s="25">
        <f t="shared" si="122"/>
        <v>-2</v>
      </c>
      <c r="N1952" s="15">
        <v>53</v>
      </c>
      <c r="O1952" s="17">
        <v>58</v>
      </c>
      <c r="P1952" s="44">
        <f t="shared" si="124"/>
        <v>-5</v>
      </c>
    </row>
    <row r="1953" spans="1:16" ht="14.1" customHeight="1">
      <c r="A1953" s="2">
        <v>940</v>
      </c>
      <c r="B1953" s="2" t="str">
        <f>VLOOKUP(A1953,Sheet2!$A$1:$B$114,2)</f>
        <v>Washington Co</v>
      </c>
      <c r="C1953" s="2">
        <v>7</v>
      </c>
      <c r="D1953" s="2" t="str">
        <f>VLOOKUP(C1953,Sheet1!$A$1:$B$18,2)</f>
        <v>Other Teachers</v>
      </c>
      <c r="E1953" s="15">
        <v>3</v>
      </c>
      <c r="F1953" s="17">
        <v>0</v>
      </c>
      <c r="G1953" s="25">
        <f t="shared" si="121"/>
        <v>3</v>
      </c>
      <c r="H1953" s="15">
        <v>1</v>
      </c>
      <c r="I1953" s="17">
        <v>0</v>
      </c>
      <c r="J1953" s="25">
        <f t="shared" si="123"/>
        <v>1</v>
      </c>
      <c r="K1953" s="15">
        <v>1</v>
      </c>
      <c r="L1953" s="17">
        <v>0</v>
      </c>
      <c r="M1953" s="25">
        <f t="shared" si="122"/>
        <v>1</v>
      </c>
      <c r="N1953" s="15">
        <v>5</v>
      </c>
      <c r="O1953" s="17">
        <v>0</v>
      </c>
      <c r="P1953" s="44">
        <f t="shared" si="124"/>
        <v>5</v>
      </c>
    </row>
    <row r="1954" spans="1:16" ht="14.1" customHeight="1">
      <c r="A1954" s="2">
        <v>940</v>
      </c>
      <c r="B1954" s="2" t="str">
        <f>VLOOKUP(A1954,Sheet2!$A$1:$B$114,2)</f>
        <v>Washington Co</v>
      </c>
      <c r="C1954" s="2">
        <v>8</v>
      </c>
      <c r="D1954" s="2" t="str">
        <f>VLOOKUP(C1954,Sheet1!$A$1:$B$18,2)</f>
        <v>Guidence Personnel</v>
      </c>
      <c r="E1954" s="15">
        <v>5</v>
      </c>
      <c r="F1954" s="17">
        <v>5</v>
      </c>
      <c r="G1954" s="25">
        <f t="shared" si="121"/>
        <v>0</v>
      </c>
      <c r="H1954" s="15">
        <v>0</v>
      </c>
      <c r="I1954" s="17">
        <v>0</v>
      </c>
      <c r="J1954" s="25">
        <f t="shared" si="123"/>
        <v>0</v>
      </c>
      <c r="K1954" s="15">
        <v>0</v>
      </c>
      <c r="L1954" s="17">
        <v>0</v>
      </c>
      <c r="M1954" s="25">
        <f t="shared" si="122"/>
        <v>0</v>
      </c>
      <c r="N1954" s="15">
        <v>5</v>
      </c>
      <c r="O1954" s="17">
        <v>5</v>
      </c>
      <c r="P1954" s="44">
        <f t="shared" si="124"/>
        <v>0</v>
      </c>
    </row>
    <row r="1955" spans="1:16" ht="14.1" customHeight="1">
      <c r="A1955" s="2">
        <v>940</v>
      </c>
      <c r="B1955" s="2" t="str">
        <f>VLOOKUP(A1955,Sheet2!$A$1:$B$114,2)</f>
        <v>Washington Co</v>
      </c>
      <c r="C1955" s="2">
        <v>9</v>
      </c>
      <c r="D1955" s="2" t="str">
        <f>VLOOKUP(C1955,Sheet1!$A$1:$B$18,2)</f>
        <v>Psychology Personnel</v>
      </c>
      <c r="E1955" s="15">
        <v>0</v>
      </c>
      <c r="F1955" s="17">
        <v>0</v>
      </c>
      <c r="G1955" s="25">
        <f t="shared" si="121"/>
        <v>0</v>
      </c>
      <c r="H1955" s="15">
        <v>0</v>
      </c>
      <c r="I1955" s="17">
        <v>0</v>
      </c>
      <c r="J1955" s="25">
        <f t="shared" si="123"/>
        <v>0</v>
      </c>
      <c r="K1955" s="15">
        <v>0</v>
      </c>
      <c r="L1955" s="17">
        <v>0</v>
      </c>
      <c r="M1955" s="25">
        <f t="shared" si="122"/>
        <v>0</v>
      </c>
      <c r="N1955" s="15">
        <v>0</v>
      </c>
      <c r="O1955" s="17">
        <v>0</v>
      </c>
      <c r="P1955" s="44">
        <f t="shared" si="124"/>
        <v>0</v>
      </c>
    </row>
    <row r="1956" spans="1:16" ht="14.1" customHeight="1">
      <c r="A1956" s="2">
        <v>940</v>
      </c>
      <c r="B1956" s="2" t="str">
        <f>VLOOKUP(A1956,Sheet2!$A$1:$B$114,2)</f>
        <v>Washington Co</v>
      </c>
      <c r="C1956" s="2">
        <v>10</v>
      </c>
      <c r="D1956" s="2" t="str">
        <f>VLOOKUP(C1956,Sheet1!$A$1:$B$18,2)</f>
        <v>Media Cordinators and Audio Visual</v>
      </c>
      <c r="E1956" s="15">
        <v>3</v>
      </c>
      <c r="F1956" s="17">
        <v>4</v>
      </c>
      <c r="G1956" s="25">
        <f t="shared" si="121"/>
        <v>-1</v>
      </c>
      <c r="H1956" s="15">
        <v>0</v>
      </c>
      <c r="I1956" s="17">
        <v>0</v>
      </c>
      <c r="J1956" s="25">
        <f t="shared" si="123"/>
        <v>0</v>
      </c>
      <c r="K1956" s="15">
        <v>0</v>
      </c>
      <c r="L1956" s="17">
        <v>0</v>
      </c>
      <c r="M1956" s="25">
        <f t="shared" si="122"/>
        <v>0</v>
      </c>
      <c r="N1956" s="15">
        <v>3</v>
      </c>
      <c r="O1956" s="17">
        <v>4</v>
      </c>
      <c r="P1956" s="44">
        <f t="shared" si="124"/>
        <v>-1</v>
      </c>
    </row>
    <row r="1957" spans="1:16" ht="14.1" customHeight="1">
      <c r="A1957" s="2">
        <v>940</v>
      </c>
      <c r="B1957" s="2" t="str">
        <f>VLOOKUP(A1957,Sheet2!$A$1:$B$114,2)</f>
        <v>Washington Co</v>
      </c>
      <c r="C1957" s="2">
        <v>11</v>
      </c>
      <c r="D1957" s="2" t="str">
        <f>VLOOKUP(C1957,Sheet1!$A$1:$B$18,2)</f>
        <v>Consultants and Supervisors of Instructions</v>
      </c>
      <c r="E1957" s="15">
        <v>0</v>
      </c>
      <c r="F1957" s="17">
        <v>0</v>
      </c>
      <c r="G1957" s="25">
        <f t="shared" si="121"/>
        <v>0</v>
      </c>
      <c r="H1957" s="15">
        <v>0</v>
      </c>
      <c r="I1957" s="17">
        <v>0</v>
      </c>
      <c r="J1957" s="25">
        <f t="shared" si="123"/>
        <v>0</v>
      </c>
      <c r="K1957" s="15">
        <v>0</v>
      </c>
      <c r="L1957" s="17">
        <v>0</v>
      </c>
      <c r="M1957" s="25">
        <f t="shared" si="122"/>
        <v>0</v>
      </c>
      <c r="N1957" s="15">
        <v>0</v>
      </c>
      <c r="O1957" s="17">
        <v>0</v>
      </c>
      <c r="P1957" s="44">
        <f t="shared" si="124"/>
        <v>0</v>
      </c>
    </row>
    <row r="1958" spans="1:16" ht="14.1" customHeight="1">
      <c r="A1958" s="2">
        <v>940</v>
      </c>
      <c r="B1958" s="2" t="str">
        <f>VLOOKUP(A1958,Sheet2!$A$1:$B$114,2)</f>
        <v>Washington Co</v>
      </c>
      <c r="C1958" s="2">
        <v>12</v>
      </c>
      <c r="D1958" s="2" t="str">
        <f>VLOOKUP(C1958,Sheet1!$A$1:$B$18,2)</f>
        <v>Other Professional Staff</v>
      </c>
      <c r="E1958" s="15">
        <v>2</v>
      </c>
      <c r="F1958" s="17">
        <v>6</v>
      </c>
      <c r="G1958" s="25">
        <f t="shared" si="121"/>
        <v>-4</v>
      </c>
      <c r="H1958" s="15">
        <v>1</v>
      </c>
      <c r="I1958" s="17">
        <v>3</v>
      </c>
      <c r="J1958" s="25">
        <f t="shared" si="123"/>
        <v>-2</v>
      </c>
      <c r="K1958" s="15">
        <v>1</v>
      </c>
      <c r="L1958" s="17">
        <v>1</v>
      </c>
      <c r="M1958" s="25">
        <f t="shared" si="122"/>
        <v>0</v>
      </c>
      <c r="N1958" s="15">
        <v>4</v>
      </c>
      <c r="O1958" s="17">
        <v>10</v>
      </c>
      <c r="P1958" s="44">
        <f t="shared" si="124"/>
        <v>-6</v>
      </c>
    </row>
    <row r="1959" spans="1:16" ht="14.1" customHeight="1">
      <c r="A1959" s="2">
        <v>940</v>
      </c>
      <c r="B1959" s="2" t="str">
        <f>VLOOKUP(A1959,Sheet2!$A$1:$B$114,2)</f>
        <v>Washington Co</v>
      </c>
      <c r="C1959" s="2">
        <v>13</v>
      </c>
      <c r="D1959" s="2" t="str">
        <f>VLOOKUP(C1959,Sheet1!$A$1:$B$18,2)</f>
        <v>Teacher Assistants</v>
      </c>
      <c r="E1959" s="15">
        <v>23</v>
      </c>
      <c r="F1959" s="17">
        <v>33</v>
      </c>
      <c r="G1959" s="25">
        <f t="shared" si="121"/>
        <v>-10</v>
      </c>
      <c r="H1959" s="15">
        <v>10</v>
      </c>
      <c r="I1959" s="17">
        <v>11</v>
      </c>
      <c r="J1959" s="25">
        <f t="shared" si="123"/>
        <v>-1</v>
      </c>
      <c r="K1959" s="15">
        <v>4</v>
      </c>
      <c r="L1959" s="17">
        <v>5</v>
      </c>
      <c r="M1959" s="25">
        <f t="shared" si="122"/>
        <v>-1</v>
      </c>
      <c r="N1959" s="15">
        <v>37</v>
      </c>
      <c r="O1959" s="17">
        <v>49</v>
      </c>
      <c r="P1959" s="44">
        <f t="shared" si="124"/>
        <v>-12</v>
      </c>
    </row>
    <row r="1960" spans="1:16" ht="14.1" customHeight="1">
      <c r="A1960" s="2">
        <v>940</v>
      </c>
      <c r="B1960" s="2" t="str">
        <f>VLOOKUP(A1960,Sheet2!$A$1:$B$114,2)</f>
        <v>Washington Co</v>
      </c>
      <c r="C1960" s="2">
        <v>14</v>
      </c>
      <c r="D1960" s="2" t="str">
        <f>VLOOKUP(C1960,Sheet1!$A$1:$B$18,2)</f>
        <v>Technicians</v>
      </c>
      <c r="E1960" s="15">
        <v>2</v>
      </c>
      <c r="F1960" s="17">
        <v>2</v>
      </c>
      <c r="G1960" s="25">
        <f t="shared" si="121"/>
        <v>0</v>
      </c>
      <c r="H1960" s="15">
        <v>0</v>
      </c>
      <c r="I1960" s="17">
        <v>0</v>
      </c>
      <c r="J1960" s="25">
        <f t="shared" si="123"/>
        <v>0</v>
      </c>
      <c r="K1960" s="15">
        <v>0</v>
      </c>
      <c r="L1960" s="17">
        <v>0</v>
      </c>
      <c r="M1960" s="25">
        <f t="shared" si="122"/>
        <v>0</v>
      </c>
      <c r="N1960" s="15">
        <v>2</v>
      </c>
      <c r="O1960" s="17">
        <v>2</v>
      </c>
      <c r="P1960" s="44">
        <f t="shared" si="124"/>
        <v>0</v>
      </c>
    </row>
    <row r="1961" spans="1:16" ht="14.1" customHeight="1">
      <c r="A1961" s="2">
        <v>940</v>
      </c>
      <c r="B1961" s="2" t="str">
        <f>VLOOKUP(A1961,Sheet2!$A$1:$B$114,2)</f>
        <v>Washington Co</v>
      </c>
      <c r="C1961" s="2">
        <v>15</v>
      </c>
      <c r="D1961" s="2" t="str">
        <f>VLOOKUP(C1961,Sheet1!$A$1:$B$18,2)</f>
        <v>Clerks/Secretaries</v>
      </c>
      <c r="E1961" s="15">
        <v>19</v>
      </c>
      <c r="F1961" s="17">
        <v>18</v>
      </c>
      <c r="G1961" s="25">
        <f t="shared" si="121"/>
        <v>1</v>
      </c>
      <c r="H1961" s="15">
        <v>0</v>
      </c>
      <c r="I1961" s="17">
        <v>0</v>
      </c>
      <c r="J1961" s="25">
        <f t="shared" si="123"/>
        <v>0</v>
      </c>
      <c r="K1961" s="15">
        <v>1</v>
      </c>
      <c r="L1961" s="17">
        <v>0</v>
      </c>
      <c r="M1961" s="25">
        <f t="shared" si="122"/>
        <v>1</v>
      </c>
      <c r="N1961" s="15">
        <v>20</v>
      </c>
      <c r="O1961" s="17">
        <v>18</v>
      </c>
      <c r="P1961" s="44">
        <f t="shared" si="124"/>
        <v>2</v>
      </c>
    </row>
    <row r="1962" spans="1:16" ht="14.1" customHeight="1">
      <c r="A1962" s="2">
        <v>940</v>
      </c>
      <c r="B1962" s="2" t="str">
        <f>VLOOKUP(A1962,Sheet2!$A$1:$B$114,2)</f>
        <v>Washington Co</v>
      </c>
      <c r="C1962" s="2">
        <v>16</v>
      </c>
      <c r="D1962" s="2" t="str">
        <f>VLOOKUP(C1962,Sheet1!$A$1:$B$18,2)</f>
        <v>Service Workers</v>
      </c>
      <c r="E1962" s="15">
        <v>61</v>
      </c>
      <c r="F1962" s="17">
        <v>52</v>
      </c>
      <c r="G1962" s="25">
        <f t="shared" si="121"/>
        <v>9</v>
      </c>
      <c r="H1962" s="15">
        <v>8</v>
      </c>
      <c r="I1962" s="17">
        <v>29</v>
      </c>
      <c r="J1962" s="25">
        <f t="shared" si="123"/>
        <v>-21</v>
      </c>
      <c r="K1962" s="15">
        <v>35</v>
      </c>
      <c r="L1962" s="17">
        <v>4</v>
      </c>
      <c r="M1962" s="25">
        <f t="shared" si="122"/>
        <v>31</v>
      </c>
      <c r="N1962" s="15">
        <v>104</v>
      </c>
      <c r="O1962" s="17">
        <v>85</v>
      </c>
      <c r="P1962" s="44">
        <f t="shared" si="124"/>
        <v>19</v>
      </c>
    </row>
    <row r="1963" spans="1:16" ht="14.1" customHeight="1">
      <c r="A1963" s="2">
        <v>940</v>
      </c>
      <c r="B1963" s="2" t="str">
        <f>VLOOKUP(A1963,Sheet2!$A$1:$B$114,2)</f>
        <v>Washington Co</v>
      </c>
      <c r="C1963" s="2">
        <v>17</v>
      </c>
      <c r="D1963" s="2" t="str">
        <f>VLOOKUP(C1963,Sheet1!$A$1:$B$18,2)</f>
        <v>Skilled Crafts</v>
      </c>
      <c r="E1963" s="15">
        <v>3</v>
      </c>
      <c r="F1963" s="17">
        <v>5</v>
      </c>
      <c r="G1963" s="25">
        <f t="shared" si="121"/>
        <v>-2</v>
      </c>
      <c r="H1963" s="15">
        <v>0</v>
      </c>
      <c r="I1963" s="17">
        <v>0</v>
      </c>
      <c r="J1963" s="25">
        <f t="shared" si="123"/>
        <v>0</v>
      </c>
      <c r="K1963" s="15">
        <v>0</v>
      </c>
      <c r="L1963" s="17">
        <v>6</v>
      </c>
      <c r="M1963" s="25">
        <f t="shared" si="122"/>
        <v>-6</v>
      </c>
      <c r="N1963" s="15">
        <v>3</v>
      </c>
      <c r="O1963" s="17">
        <v>11</v>
      </c>
      <c r="P1963" s="44">
        <f t="shared" si="124"/>
        <v>-8</v>
      </c>
    </row>
    <row r="1964" spans="1:16" ht="14.1" customHeight="1">
      <c r="A1964" s="2">
        <v>940</v>
      </c>
      <c r="B1964" s="2" t="str">
        <f>VLOOKUP(A1964,Sheet2!$A$1:$B$114,2)</f>
        <v>Washington Co</v>
      </c>
      <c r="C1964" s="2">
        <v>18</v>
      </c>
      <c r="D1964" s="2" t="str">
        <f>VLOOKUP(C1964,Sheet1!$A$1:$B$18,2)</f>
        <v>Laborers Unskilled</v>
      </c>
      <c r="E1964" s="15">
        <v>0</v>
      </c>
      <c r="F1964" s="17">
        <v>0</v>
      </c>
      <c r="G1964" s="25">
        <f t="shared" si="121"/>
        <v>0</v>
      </c>
      <c r="H1964" s="15">
        <v>0</v>
      </c>
      <c r="I1964" s="17">
        <v>0</v>
      </c>
      <c r="J1964" s="25">
        <f t="shared" si="123"/>
        <v>0</v>
      </c>
      <c r="K1964" s="15">
        <v>0</v>
      </c>
      <c r="L1964" s="17">
        <v>0</v>
      </c>
      <c r="M1964" s="25">
        <f t="shared" si="122"/>
        <v>0</v>
      </c>
      <c r="N1964" s="15">
        <v>0</v>
      </c>
      <c r="O1964" s="17">
        <v>0</v>
      </c>
      <c r="P1964" s="44">
        <f t="shared" si="124"/>
        <v>0</v>
      </c>
    </row>
    <row r="1965" spans="1:16" ht="14.1" customHeight="1">
      <c r="A1965" s="2">
        <v>950</v>
      </c>
      <c r="B1965" s="2" t="str">
        <f>VLOOKUP(A1965,Sheet2!$A$1:$B$114,2)</f>
        <v>Watauga Co</v>
      </c>
      <c r="C1965" s="2">
        <v>1</v>
      </c>
      <c r="D1965" s="2" t="str">
        <f>VLOOKUP(C1965,Sheet1!$A$1:$B$18,2)</f>
        <v>Officials, Administrators, Managers</v>
      </c>
      <c r="E1965" s="15">
        <v>8</v>
      </c>
      <c r="F1965" s="17">
        <v>9</v>
      </c>
      <c r="G1965" s="25">
        <f t="shared" si="121"/>
        <v>-1</v>
      </c>
      <c r="H1965" s="15">
        <v>0</v>
      </c>
      <c r="I1965" s="17">
        <v>0</v>
      </c>
      <c r="J1965" s="25">
        <f t="shared" si="123"/>
        <v>0</v>
      </c>
      <c r="K1965" s="15">
        <v>2</v>
      </c>
      <c r="L1965" s="17">
        <v>4</v>
      </c>
      <c r="M1965" s="25">
        <f t="shared" si="122"/>
        <v>-2</v>
      </c>
      <c r="N1965" s="15">
        <v>10</v>
      </c>
      <c r="O1965" s="17">
        <v>13</v>
      </c>
      <c r="P1965" s="44">
        <f t="shared" si="124"/>
        <v>-3</v>
      </c>
    </row>
    <row r="1966" spans="1:16" ht="14.1" customHeight="1">
      <c r="A1966" s="2">
        <v>950</v>
      </c>
      <c r="B1966" s="2" t="str">
        <f>VLOOKUP(A1966,Sheet2!$A$1:$B$114,2)</f>
        <v>Watauga Co</v>
      </c>
      <c r="C1966" s="2">
        <v>2</v>
      </c>
      <c r="D1966" s="2" t="str">
        <f>VLOOKUP(C1966,Sheet1!$A$1:$B$18,2)</f>
        <v>Principals</v>
      </c>
      <c r="E1966" s="15">
        <v>9</v>
      </c>
      <c r="F1966" s="17">
        <v>9</v>
      </c>
      <c r="G1966" s="25">
        <f t="shared" si="121"/>
        <v>0</v>
      </c>
      <c r="H1966" s="15">
        <v>0</v>
      </c>
      <c r="I1966" s="17">
        <v>0</v>
      </c>
      <c r="J1966" s="25">
        <f t="shared" si="123"/>
        <v>0</v>
      </c>
      <c r="K1966" s="15">
        <v>0</v>
      </c>
      <c r="L1966" s="17">
        <v>0</v>
      </c>
      <c r="M1966" s="25">
        <f t="shared" si="122"/>
        <v>0</v>
      </c>
      <c r="N1966" s="15">
        <v>9</v>
      </c>
      <c r="O1966" s="17">
        <v>9</v>
      </c>
      <c r="P1966" s="44">
        <f t="shared" si="124"/>
        <v>0</v>
      </c>
    </row>
    <row r="1967" spans="1:16" ht="14.1" customHeight="1">
      <c r="A1967" s="2">
        <v>950</v>
      </c>
      <c r="B1967" s="2" t="str">
        <f>VLOOKUP(A1967,Sheet2!$A$1:$B$114,2)</f>
        <v>Watauga Co</v>
      </c>
      <c r="C1967" s="2">
        <v>3</v>
      </c>
      <c r="D1967" s="2" t="str">
        <f>VLOOKUP(C1967,Sheet1!$A$1:$B$18,2)</f>
        <v>Assistant Principals, Teaching</v>
      </c>
      <c r="E1967" s="15">
        <v>0</v>
      </c>
      <c r="F1967" s="17">
        <v>0</v>
      </c>
      <c r="G1967" s="25">
        <f t="shared" si="121"/>
        <v>0</v>
      </c>
      <c r="H1967" s="15">
        <v>0</v>
      </c>
      <c r="I1967" s="17">
        <v>0</v>
      </c>
      <c r="J1967" s="25">
        <f t="shared" si="123"/>
        <v>0</v>
      </c>
      <c r="K1967" s="15">
        <v>0</v>
      </c>
      <c r="L1967" s="17">
        <v>0</v>
      </c>
      <c r="M1967" s="25">
        <f t="shared" si="122"/>
        <v>0</v>
      </c>
      <c r="N1967" s="15">
        <v>0</v>
      </c>
      <c r="O1967" s="17">
        <v>0</v>
      </c>
      <c r="P1967" s="44">
        <f t="shared" si="124"/>
        <v>0</v>
      </c>
    </row>
    <row r="1968" spans="1:16" ht="14.1" customHeight="1">
      <c r="A1968" s="2">
        <v>950</v>
      </c>
      <c r="B1968" s="2" t="str">
        <f>VLOOKUP(A1968,Sheet2!$A$1:$B$114,2)</f>
        <v>Watauga Co</v>
      </c>
      <c r="C1968" s="2">
        <v>4</v>
      </c>
      <c r="D1968" s="2" t="str">
        <f>VLOOKUP(C1968,Sheet1!$A$1:$B$18,2)</f>
        <v>Assistant Principals, Non-Teaching</v>
      </c>
      <c r="E1968" s="15">
        <v>4</v>
      </c>
      <c r="F1968" s="17">
        <v>6</v>
      </c>
      <c r="G1968" s="25">
        <f t="shared" si="121"/>
        <v>-2</v>
      </c>
      <c r="H1968" s="15">
        <v>0</v>
      </c>
      <c r="I1968" s="17">
        <v>0</v>
      </c>
      <c r="J1968" s="25">
        <f t="shared" si="123"/>
        <v>0</v>
      </c>
      <c r="K1968" s="15">
        <v>3</v>
      </c>
      <c r="L1968" s="17">
        <v>0</v>
      </c>
      <c r="M1968" s="25">
        <f t="shared" si="122"/>
        <v>3</v>
      </c>
      <c r="N1968" s="15">
        <v>7</v>
      </c>
      <c r="O1968" s="17">
        <v>6</v>
      </c>
      <c r="P1968" s="44">
        <f t="shared" si="124"/>
        <v>1</v>
      </c>
    </row>
    <row r="1969" spans="1:16" ht="14.1" customHeight="1">
      <c r="A1969" s="2">
        <v>950</v>
      </c>
      <c r="B1969" s="2" t="str">
        <f>VLOOKUP(A1969,Sheet2!$A$1:$B$114,2)</f>
        <v>Watauga Co</v>
      </c>
      <c r="C1969" s="2">
        <v>5</v>
      </c>
      <c r="D1969" s="2" t="str">
        <f>VLOOKUP(C1969,Sheet1!$A$1:$B$18,2)</f>
        <v>Elementry Teachers</v>
      </c>
      <c r="E1969" s="15">
        <v>121</v>
      </c>
      <c r="F1969" s="17">
        <v>103</v>
      </c>
      <c r="G1969" s="25">
        <f t="shared" si="121"/>
        <v>18</v>
      </c>
      <c r="H1969" s="15">
        <v>11</v>
      </c>
      <c r="I1969" s="17">
        <v>12</v>
      </c>
      <c r="J1969" s="25">
        <f t="shared" si="123"/>
        <v>-1</v>
      </c>
      <c r="K1969" s="15">
        <v>33</v>
      </c>
      <c r="L1969" s="17">
        <v>32</v>
      </c>
      <c r="M1969" s="25">
        <f t="shared" si="122"/>
        <v>1</v>
      </c>
      <c r="N1969" s="15">
        <v>165</v>
      </c>
      <c r="O1969" s="17">
        <v>147</v>
      </c>
      <c r="P1969" s="44">
        <f t="shared" si="124"/>
        <v>18</v>
      </c>
    </row>
    <row r="1970" spans="1:16" ht="14.1" customHeight="1">
      <c r="A1970" s="2">
        <v>950</v>
      </c>
      <c r="B1970" s="2" t="str">
        <f>VLOOKUP(A1970,Sheet2!$A$1:$B$114,2)</f>
        <v>Watauga Co</v>
      </c>
      <c r="C1970" s="2">
        <v>6</v>
      </c>
      <c r="D1970" s="2" t="str">
        <f>VLOOKUP(C1970,Sheet1!$A$1:$B$18,2)</f>
        <v>Secondary Teachers</v>
      </c>
      <c r="E1970" s="15">
        <v>53</v>
      </c>
      <c r="F1970" s="17">
        <v>72</v>
      </c>
      <c r="G1970" s="25">
        <f t="shared" si="121"/>
        <v>-19</v>
      </c>
      <c r="H1970" s="15">
        <v>0</v>
      </c>
      <c r="I1970" s="17">
        <v>2</v>
      </c>
      <c r="J1970" s="25">
        <f t="shared" si="123"/>
        <v>-2</v>
      </c>
      <c r="K1970" s="15">
        <v>25</v>
      </c>
      <c r="L1970" s="17">
        <v>8</v>
      </c>
      <c r="M1970" s="25">
        <f t="shared" si="122"/>
        <v>17</v>
      </c>
      <c r="N1970" s="15">
        <v>78</v>
      </c>
      <c r="O1970" s="17">
        <v>82</v>
      </c>
      <c r="P1970" s="44">
        <f t="shared" si="124"/>
        <v>-4</v>
      </c>
    </row>
    <row r="1971" spans="1:16" ht="14.1" customHeight="1">
      <c r="A1971" s="2">
        <v>950</v>
      </c>
      <c r="B1971" s="2" t="str">
        <f>VLOOKUP(A1971,Sheet2!$A$1:$B$114,2)</f>
        <v>Watauga Co</v>
      </c>
      <c r="C1971" s="2">
        <v>7</v>
      </c>
      <c r="D1971" s="2" t="str">
        <f>VLOOKUP(C1971,Sheet1!$A$1:$B$18,2)</f>
        <v>Other Teachers</v>
      </c>
      <c r="E1971" s="15">
        <v>44</v>
      </c>
      <c r="F1971" s="17">
        <v>62</v>
      </c>
      <c r="G1971" s="25">
        <f t="shared" si="121"/>
        <v>-18</v>
      </c>
      <c r="H1971" s="15">
        <v>12</v>
      </c>
      <c r="I1971" s="17">
        <v>21</v>
      </c>
      <c r="J1971" s="25">
        <f t="shared" si="123"/>
        <v>-9</v>
      </c>
      <c r="K1971" s="15">
        <v>12</v>
      </c>
      <c r="L1971" s="17">
        <v>18</v>
      </c>
      <c r="M1971" s="25">
        <f t="shared" si="122"/>
        <v>-6</v>
      </c>
      <c r="N1971" s="15">
        <v>68</v>
      </c>
      <c r="O1971" s="17">
        <v>101</v>
      </c>
      <c r="P1971" s="44">
        <f t="shared" si="124"/>
        <v>-33</v>
      </c>
    </row>
    <row r="1972" spans="1:16" ht="14.1" customHeight="1">
      <c r="A1972" s="2">
        <v>950</v>
      </c>
      <c r="B1972" s="2" t="str">
        <f>VLOOKUP(A1972,Sheet2!$A$1:$B$114,2)</f>
        <v>Watauga Co</v>
      </c>
      <c r="C1972" s="2">
        <v>8</v>
      </c>
      <c r="D1972" s="2" t="str">
        <f>VLOOKUP(C1972,Sheet1!$A$1:$B$18,2)</f>
        <v>Guidence Personnel</v>
      </c>
      <c r="E1972" s="15">
        <v>7</v>
      </c>
      <c r="F1972" s="17">
        <v>12</v>
      </c>
      <c r="G1972" s="25">
        <f t="shared" si="121"/>
        <v>-5</v>
      </c>
      <c r="H1972" s="15">
        <v>1</v>
      </c>
      <c r="I1972" s="17">
        <v>0</v>
      </c>
      <c r="J1972" s="25">
        <f t="shared" si="123"/>
        <v>1</v>
      </c>
      <c r="K1972" s="15">
        <v>7</v>
      </c>
      <c r="L1972" s="17">
        <v>1</v>
      </c>
      <c r="M1972" s="25">
        <f t="shared" si="122"/>
        <v>6</v>
      </c>
      <c r="N1972" s="15">
        <v>15</v>
      </c>
      <c r="O1972" s="17">
        <v>13</v>
      </c>
      <c r="P1972" s="44">
        <f t="shared" si="124"/>
        <v>2</v>
      </c>
    </row>
    <row r="1973" spans="1:16" ht="14.1" customHeight="1">
      <c r="A1973" s="2">
        <v>950</v>
      </c>
      <c r="B1973" s="2" t="str">
        <f>VLOOKUP(A1973,Sheet2!$A$1:$B$114,2)</f>
        <v>Watauga Co</v>
      </c>
      <c r="C1973" s="2">
        <v>9</v>
      </c>
      <c r="D1973" s="2" t="str">
        <f>VLOOKUP(C1973,Sheet1!$A$1:$B$18,2)</f>
        <v>Psychology Personnel</v>
      </c>
      <c r="E1973" s="15">
        <v>2</v>
      </c>
      <c r="F1973" s="17">
        <v>1</v>
      </c>
      <c r="G1973" s="25">
        <f t="shared" si="121"/>
        <v>1</v>
      </c>
      <c r="H1973" s="15">
        <v>2</v>
      </c>
      <c r="I1973" s="17">
        <v>2</v>
      </c>
      <c r="J1973" s="25">
        <f t="shared" si="123"/>
        <v>0</v>
      </c>
      <c r="K1973" s="15">
        <v>0</v>
      </c>
      <c r="L1973" s="17">
        <v>0</v>
      </c>
      <c r="M1973" s="25">
        <f t="shared" si="122"/>
        <v>0</v>
      </c>
      <c r="N1973" s="15">
        <v>4</v>
      </c>
      <c r="O1973" s="17">
        <v>3</v>
      </c>
      <c r="P1973" s="44">
        <f t="shared" si="124"/>
        <v>1</v>
      </c>
    </row>
    <row r="1974" spans="1:16" ht="14.1" customHeight="1">
      <c r="A1974" s="2">
        <v>950</v>
      </c>
      <c r="B1974" s="2" t="str">
        <f>VLOOKUP(A1974,Sheet2!$A$1:$B$114,2)</f>
        <v>Watauga Co</v>
      </c>
      <c r="C1974" s="2">
        <v>10</v>
      </c>
      <c r="D1974" s="2" t="str">
        <f>VLOOKUP(C1974,Sheet1!$A$1:$B$18,2)</f>
        <v>Media Cordinators and Audio Visual</v>
      </c>
      <c r="E1974" s="15">
        <v>7</v>
      </c>
      <c r="F1974" s="17">
        <v>18</v>
      </c>
      <c r="G1974" s="25">
        <f t="shared" si="121"/>
        <v>-11</v>
      </c>
      <c r="H1974" s="15">
        <v>1</v>
      </c>
      <c r="I1974" s="17">
        <v>1</v>
      </c>
      <c r="J1974" s="25">
        <f t="shared" si="123"/>
        <v>0</v>
      </c>
      <c r="K1974" s="15">
        <v>3</v>
      </c>
      <c r="L1974" s="17">
        <v>2</v>
      </c>
      <c r="M1974" s="25">
        <f t="shared" si="122"/>
        <v>1</v>
      </c>
      <c r="N1974" s="15">
        <v>11</v>
      </c>
      <c r="O1974" s="17">
        <v>21</v>
      </c>
      <c r="P1974" s="44">
        <f t="shared" si="124"/>
        <v>-10</v>
      </c>
    </row>
    <row r="1975" spans="1:16" ht="14.1" customHeight="1">
      <c r="A1975" s="2">
        <v>950</v>
      </c>
      <c r="B1975" s="2" t="str">
        <f>VLOOKUP(A1975,Sheet2!$A$1:$B$114,2)</f>
        <v>Watauga Co</v>
      </c>
      <c r="C1975" s="2">
        <v>11</v>
      </c>
      <c r="D1975" s="2" t="str">
        <f>VLOOKUP(C1975,Sheet1!$A$1:$B$18,2)</f>
        <v>Consultants and Supervisors of Instructions</v>
      </c>
      <c r="E1975" s="15">
        <v>6</v>
      </c>
      <c r="F1975" s="17">
        <v>2</v>
      </c>
      <c r="G1975" s="25">
        <f t="shared" si="121"/>
        <v>4</v>
      </c>
      <c r="H1975" s="15">
        <v>2</v>
      </c>
      <c r="I1975" s="17">
        <v>2</v>
      </c>
      <c r="J1975" s="25">
        <f t="shared" si="123"/>
        <v>0</v>
      </c>
      <c r="K1975" s="15">
        <v>2</v>
      </c>
      <c r="L1975" s="17">
        <v>3</v>
      </c>
      <c r="M1975" s="25">
        <f t="shared" si="122"/>
        <v>-1</v>
      </c>
      <c r="N1975" s="15">
        <v>10</v>
      </c>
      <c r="O1975" s="17">
        <v>7</v>
      </c>
      <c r="P1975" s="44">
        <f t="shared" si="124"/>
        <v>3</v>
      </c>
    </row>
    <row r="1976" spans="1:16" ht="14.1" customHeight="1">
      <c r="A1976" s="2">
        <v>950</v>
      </c>
      <c r="B1976" s="2" t="str">
        <f>VLOOKUP(A1976,Sheet2!$A$1:$B$114,2)</f>
        <v>Watauga Co</v>
      </c>
      <c r="C1976" s="2">
        <v>12</v>
      </c>
      <c r="D1976" s="2" t="str">
        <f>VLOOKUP(C1976,Sheet1!$A$1:$B$18,2)</f>
        <v>Other Professional Staff</v>
      </c>
      <c r="E1976" s="15">
        <v>18</v>
      </c>
      <c r="F1976" s="17">
        <v>17</v>
      </c>
      <c r="G1976" s="25">
        <f t="shared" si="121"/>
        <v>1</v>
      </c>
      <c r="H1976" s="15">
        <v>0</v>
      </c>
      <c r="I1976" s="17">
        <v>0</v>
      </c>
      <c r="J1976" s="25">
        <f t="shared" si="123"/>
        <v>0</v>
      </c>
      <c r="K1976" s="15">
        <v>7</v>
      </c>
      <c r="L1976" s="17">
        <v>4</v>
      </c>
      <c r="M1976" s="25">
        <f t="shared" si="122"/>
        <v>3</v>
      </c>
      <c r="N1976" s="15">
        <v>25</v>
      </c>
      <c r="O1976" s="17">
        <v>21</v>
      </c>
      <c r="P1976" s="44">
        <f t="shared" si="124"/>
        <v>4</v>
      </c>
    </row>
    <row r="1977" spans="1:16" ht="14.1" customHeight="1">
      <c r="A1977" s="2">
        <v>950</v>
      </c>
      <c r="B1977" s="2" t="str">
        <f>VLOOKUP(A1977,Sheet2!$A$1:$B$114,2)</f>
        <v>Watauga Co</v>
      </c>
      <c r="C1977" s="2">
        <v>13</v>
      </c>
      <c r="D1977" s="2" t="str">
        <f>VLOOKUP(C1977,Sheet1!$A$1:$B$18,2)</f>
        <v>Teacher Assistants</v>
      </c>
      <c r="E1977" s="15">
        <v>44</v>
      </c>
      <c r="F1977" s="17">
        <v>43</v>
      </c>
      <c r="G1977" s="25">
        <f t="shared" si="121"/>
        <v>1</v>
      </c>
      <c r="H1977" s="15">
        <v>10</v>
      </c>
      <c r="I1977" s="17">
        <v>19</v>
      </c>
      <c r="J1977" s="25">
        <f t="shared" si="123"/>
        <v>-9</v>
      </c>
      <c r="K1977" s="15">
        <v>14</v>
      </c>
      <c r="L1977" s="17">
        <v>11</v>
      </c>
      <c r="M1977" s="25">
        <f t="shared" si="122"/>
        <v>3</v>
      </c>
      <c r="N1977" s="15">
        <v>68</v>
      </c>
      <c r="O1977" s="17">
        <v>73</v>
      </c>
      <c r="P1977" s="44">
        <f t="shared" si="124"/>
        <v>-5</v>
      </c>
    </row>
    <row r="1978" spans="1:16" ht="14.1" customHeight="1">
      <c r="A1978" s="2">
        <v>950</v>
      </c>
      <c r="B1978" s="2" t="str">
        <f>VLOOKUP(A1978,Sheet2!$A$1:$B$114,2)</f>
        <v>Watauga Co</v>
      </c>
      <c r="C1978" s="2">
        <v>14</v>
      </c>
      <c r="D1978" s="2" t="str">
        <f>VLOOKUP(C1978,Sheet1!$A$1:$B$18,2)</f>
        <v>Technicians</v>
      </c>
      <c r="E1978" s="15">
        <v>1</v>
      </c>
      <c r="F1978" s="17">
        <v>0</v>
      </c>
      <c r="G1978" s="25">
        <f t="shared" si="121"/>
        <v>1</v>
      </c>
      <c r="H1978" s="15">
        <v>0</v>
      </c>
      <c r="I1978" s="17">
        <v>0</v>
      </c>
      <c r="J1978" s="25">
        <f t="shared" si="123"/>
        <v>0</v>
      </c>
      <c r="K1978" s="15">
        <v>2</v>
      </c>
      <c r="L1978" s="17">
        <v>4</v>
      </c>
      <c r="M1978" s="25">
        <f t="shared" si="122"/>
        <v>-2</v>
      </c>
      <c r="N1978" s="15">
        <v>3</v>
      </c>
      <c r="O1978" s="17">
        <v>4</v>
      </c>
      <c r="P1978" s="44">
        <f t="shared" si="124"/>
        <v>-1</v>
      </c>
    </row>
    <row r="1979" spans="1:16" ht="14.1" customHeight="1">
      <c r="A1979" s="2">
        <v>950</v>
      </c>
      <c r="B1979" s="2" t="str">
        <f>VLOOKUP(A1979,Sheet2!$A$1:$B$114,2)</f>
        <v>Watauga Co</v>
      </c>
      <c r="C1979" s="2">
        <v>15</v>
      </c>
      <c r="D1979" s="2" t="str">
        <f>VLOOKUP(C1979,Sheet1!$A$1:$B$18,2)</f>
        <v>Clerks/Secretaries</v>
      </c>
      <c r="E1979" s="15">
        <v>30</v>
      </c>
      <c r="F1979" s="17">
        <v>2</v>
      </c>
      <c r="G1979" s="25">
        <f t="shared" si="121"/>
        <v>28</v>
      </c>
      <c r="H1979" s="15">
        <v>1</v>
      </c>
      <c r="I1979" s="17">
        <v>29</v>
      </c>
      <c r="J1979" s="25">
        <f t="shared" si="123"/>
        <v>-28</v>
      </c>
      <c r="K1979" s="15">
        <v>2</v>
      </c>
      <c r="L1979" s="17">
        <v>5</v>
      </c>
      <c r="M1979" s="25">
        <f t="shared" si="122"/>
        <v>-3</v>
      </c>
      <c r="N1979" s="15">
        <v>33</v>
      </c>
      <c r="O1979" s="17">
        <v>36</v>
      </c>
      <c r="P1979" s="44">
        <f t="shared" si="124"/>
        <v>-3</v>
      </c>
    </row>
    <row r="1980" spans="1:16" ht="14.1" customHeight="1">
      <c r="A1980" s="2">
        <v>950</v>
      </c>
      <c r="B1980" s="2" t="str">
        <f>VLOOKUP(A1980,Sheet2!$A$1:$B$114,2)</f>
        <v>Watauga Co</v>
      </c>
      <c r="C1980" s="2">
        <v>16</v>
      </c>
      <c r="D1980" s="2" t="str">
        <f>VLOOKUP(C1980,Sheet1!$A$1:$B$18,2)</f>
        <v>Service Workers</v>
      </c>
      <c r="E1980" s="15">
        <v>6</v>
      </c>
      <c r="F1980" s="17">
        <v>0</v>
      </c>
      <c r="G1980" s="25">
        <f t="shared" si="121"/>
        <v>6</v>
      </c>
      <c r="H1980" s="15">
        <v>18</v>
      </c>
      <c r="I1980" s="17">
        <v>26</v>
      </c>
      <c r="J1980" s="25">
        <f t="shared" si="123"/>
        <v>-8</v>
      </c>
      <c r="K1980" s="15">
        <v>24</v>
      </c>
      <c r="L1980" s="17">
        <v>60</v>
      </c>
      <c r="M1980" s="25">
        <f t="shared" si="122"/>
        <v>-36</v>
      </c>
      <c r="N1980" s="15">
        <v>48</v>
      </c>
      <c r="O1980" s="17">
        <v>86</v>
      </c>
      <c r="P1980" s="44">
        <f t="shared" si="124"/>
        <v>-38</v>
      </c>
    </row>
    <row r="1981" spans="1:16" ht="17.100000000000001" customHeight="1">
      <c r="A1981" s="2">
        <v>950</v>
      </c>
      <c r="B1981" s="2" t="str">
        <f>VLOOKUP(A1981,Sheet2!$A$1:$B$114,2)</f>
        <v>Watauga Co</v>
      </c>
      <c r="C1981" s="2">
        <v>17</v>
      </c>
      <c r="D1981" s="2" t="str">
        <f>VLOOKUP(C1981,Sheet1!$A$1:$B$18,2)</f>
        <v>Skilled Crafts</v>
      </c>
      <c r="E1981" s="15">
        <v>4</v>
      </c>
      <c r="F1981" s="17">
        <v>4</v>
      </c>
      <c r="G1981" s="25">
        <f t="shared" si="121"/>
        <v>0</v>
      </c>
      <c r="H1981" s="15">
        <v>0</v>
      </c>
      <c r="I1981" s="17">
        <v>0</v>
      </c>
      <c r="J1981" s="25">
        <f t="shared" si="123"/>
        <v>0</v>
      </c>
      <c r="K1981" s="15">
        <v>10</v>
      </c>
      <c r="L1981" s="17">
        <v>0</v>
      </c>
      <c r="M1981" s="25">
        <f t="shared" si="122"/>
        <v>10</v>
      </c>
      <c r="N1981" s="15">
        <v>14</v>
      </c>
      <c r="O1981" s="17">
        <v>4</v>
      </c>
      <c r="P1981" s="44">
        <f t="shared" si="124"/>
        <v>10</v>
      </c>
    </row>
    <row r="1982" spans="1:16" ht="17.100000000000001" customHeight="1">
      <c r="A1982" s="2">
        <v>950</v>
      </c>
      <c r="B1982" s="2" t="str">
        <f>VLOOKUP(A1982,Sheet2!$A$1:$B$114,2)</f>
        <v>Watauga Co</v>
      </c>
      <c r="C1982" s="2">
        <v>18</v>
      </c>
      <c r="D1982" s="2" t="str">
        <f>VLOOKUP(C1982,Sheet1!$A$1:$B$18,2)</f>
        <v>Laborers Unskilled</v>
      </c>
      <c r="E1982" s="15">
        <v>0</v>
      </c>
      <c r="F1982" s="17">
        <v>0</v>
      </c>
      <c r="G1982" s="25">
        <f t="shared" si="121"/>
        <v>0</v>
      </c>
      <c r="H1982" s="15">
        <v>0</v>
      </c>
      <c r="I1982" s="17">
        <v>0</v>
      </c>
      <c r="J1982" s="25">
        <f t="shared" si="123"/>
        <v>0</v>
      </c>
      <c r="K1982" s="15">
        <v>2</v>
      </c>
      <c r="L1982" s="17">
        <v>0</v>
      </c>
      <c r="M1982" s="25">
        <f t="shared" si="122"/>
        <v>2</v>
      </c>
      <c r="N1982" s="15">
        <v>2</v>
      </c>
      <c r="O1982" s="17">
        <v>0</v>
      </c>
      <c r="P1982" s="44">
        <f t="shared" si="124"/>
        <v>2</v>
      </c>
    </row>
    <row r="1983" spans="1:16" ht="14.1" customHeight="1">
      <c r="A1983" s="2">
        <v>960</v>
      </c>
      <c r="B1983" s="2" t="str">
        <f>VLOOKUP(A1983,Sheet2!$A$1:$B$114,2)</f>
        <v>Wayne Co</v>
      </c>
      <c r="C1983" s="2">
        <v>1</v>
      </c>
      <c r="D1983" s="2" t="str">
        <f>VLOOKUP(C1983,Sheet1!$A$1:$B$18,2)</f>
        <v>Officials, Administrators, Managers</v>
      </c>
      <c r="E1983" s="15">
        <v>14</v>
      </c>
      <c r="F1983" s="17">
        <v>15</v>
      </c>
      <c r="G1983" s="25">
        <f t="shared" ref="G1983:G2046" si="125">E1983-F1983</f>
        <v>-1</v>
      </c>
      <c r="H1983" s="15">
        <v>5</v>
      </c>
      <c r="I1983" s="17">
        <v>4</v>
      </c>
      <c r="J1983" s="25">
        <f t="shared" si="123"/>
        <v>1</v>
      </c>
      <c r="K1983" s="15">
        <v>9</v>
      </c>
      <c r="L1983" s="17">
        <v>8</v>
      </c>
      <c r="M1983" s="25">
        <f t="shared" si="122"/>
        <v>1</v>
      </c>
      <c r="N1983" s="15">
        <v>28</v>
      </c>
      <c r="O1983" s="17">
        <v>27</v>
      </c>
      <c r="P1983" s="44">
        <f t="shared" si="124"/>
        <v>1</v>
      </c>
    </row>
    <row r="1984" spans="1:16" ht="14.1" customHeight="1">
      <c r="A1984" s="2">
        <v>960</v>
      </c>
      <c r="B1984" s="2" t="str">
        <f>VLOOKUP(A1984,Sheet2!$A$1:$B$114,2)</f>
        <v>Wayne Co</v>
      </c>
      <c r="C1984" s="2">
        <v>2</v>
      </c>
      <c r="D1984" s="2" t="str">
        <f>VLOOKUP(C1984,Sheet1!$A$1:$B$18,2)</f>
        <v>Principals</v>
      </c>
      <c r="E1984" s="15">
        <v>31</v>
      </c>
      <c r="F1984" s="17">
        <v>31</v>
      </c>
      <c r="G1984" s="25">
        <f t="shared" si="125"/>
        <v>0</v>
      </c>
      <c r="H1984" s="15">
        <v>0</v>
      </c>
      <c r="I1984" s="17">
        <v>0</v>
      </c>
      <c r="J1984" s="25">
        <f t="shared" si="123"/>
        <v>0</v>
      </c>
      <c r="K1984" s="15">
        <v>0</v>
      </c>
      <c r="L1984" s="17">
        <v>1</v>
      </c>
      <c r="M1984" s="25">
        <f t="shared" si="122"/>
        <v>-1</v>
      </c>
      <c r="N1984" s="15">
        <v>31</v>
      </c>
      <c r="O1984" s="17">
        <v>32</v>
      </c>
      <c r="P1984" s="44">
        <f t="shared" si="124"/>
        <v>-1</v>
      </c>
    </row>
    <row r="1985" spans="1:16" ht="14.1" customHeight="1">
      <c r="A1985" s="2">
        <v>960</v>
      </c>
      <c r="B1985" s="2" t="str">
        <f>VLOOKUP(A1985,Sheet2!$A$1:$B$114,2)</f>
        <v>Wayne Co</v>
      </c>
      <c r="C1985" s="2">
        <v>3</v>
      </c>
      <c r="D1985" s="2" t="str">
        <f>VLOOKUP(C1985,Sheet1!$A$1:$B$18,2)</f>
        <v>Assistant Principals, Teaching</v>
      </c>
      <c r="E1985" s="15">
        <v>0</v>
      </c>
      <c r="F1985" s="17">
        <v>0</v>
      </c>
      <c r="G1985" s="25">
        <f t="shared" si="125"/>
        <v>0</v>
      </c>
      <c r="H1985" s="15">
        <v>0</v>
      </c>
      <c r="I1985" s="17">
        <v>0</v>
      </c>
      <c r="J1985" s="25">
        <f t="shared" si="123"/>
        <v>0</v>
      </c>
      <c r="K1985" s="15">
        <v>0</v>
      </c>
      <c r="L1985" s="17">
        <v>0</v>
      </c>
      <c r="M1985" s="25">
        <f t="shared" si="122"/>
        <v>0</v>
      </c>
      <c r="N1985" s="15">
        <v>0</v>
      </c>
      <c r="O1985" s="17">
        <v>0</v>
      </c>
      <c r="P1985" s="44">
        <f t="shared" si="124"/>
        <v>0</v>
      </c>
    </row>
    <row r="1986" spans="1:16" ht="14.1" customHeight="1">
      <c r="A1986" s="2">
        <v>960</v>
      </c>
      <c r="B1986" s="2" t="str">
        <f>VLOOKUP(A1986,Sheet2!$A$1:$B$114,2)</f>
        <v>Wayne Co</v>
      </c>
      <c r="C1986" s="2">
        <v>4</v>
      </c>
      <c r="D1986" s="2" t="str">
        <f>VLOOKUP(C1986,Sheet1!$A$1:$B$18,2)</f>
        <v>Assistant Principals, Non-Teaching</v>
      </c>
      <c r="E1986" s="15">
        <v>19</v>
      </c>
      <c r="F1986" s="17">
        <v>27</v>
      </c>
      <c r="G1986" s="25">
        <f t="shared" si="125"/>
        <v>-8</v>
      </c>
      <c r="H1986" s="15">
        <v>0</v>
      </c>
      <c r="I1986" s="17">
        <v>0</v>
      </c>
      <c r="J1986" s="25">
        <f t="shared" si="123"/>
        <v>0</v>
      </c>
      <c r="K1986" s="15">
        <v>1</v>
      </c>
      <c r="L1986" s="17">
        <v>3</v>
      </c>
      <c r="M1986" s="25">
        <f t="shared" si="122"/>
        <v>-2</v>
      </c>
      <c r="N1986" s="15">
        <v>20</v>
      </c>
      <c r="O1986" s="17">
        <v>30</v>
      </c>
      <c r="P1986" s="44">
        <f t="shared" si="124"/>
        <v>-10</v>
      </c>
    </row>
    <row r="1987" spans="1:16" ht="14.1" customHeight="1">
      <c r="A1987" s="2">
        <v>960</v>
      </c>
      <c r="B1987" s="2" t="str">
        <f>VLOOKUP(A1987,Sheet2!$A$1:$B$114,2)</f>
        <v>Wayne Co</v>
      </c>
      <c r="C1987" s="2">
        <v>5</v>
      </c>
      <c r="D1987" s="2" t="str">
        <f>VLOOKUP(C1987,Sheet1!$A$1:$B$18,2)</f>
        <v>Elementry Teachers</v>
      </c>
      <c r="E1987" s="15">
        <v>545</v>
      </c>
      <c r="F1987" s="17">
        <v>567</v>
      </c>
      <c r="G1987" s="25">
        <f t="shared" si="125"/>
        <v>-22</v>
      </c>
      <c r="H1987" s="15">
        <v>41</v>
      </c>
      <c r="I1987" s="17">
        <v>27</v>
      </c>
      <c r="J1987" s="25">
        <f t="shared" si="123"/>
        <v>14</v>
      </c>
      <c r="K1987" s="15">
        <v>12</v>
      </c>
      <c r="L1987" s="17">
        <v>9</v>
      </c>
      <c r="M1987" s="25">
        <f t="shared" ref="M1987:M2050" si="126">K1987-L1987</f>
        <v>3</v>
      </c>
      <c r="N1987" s="15">
        <v>598</v>
      </c>
      <c r="O1987" s="17">
        <v>603</v>
      </c>
      <c r="P1987" s="44">
        <f t="shared" si="124"/>
        <v>-5</v>
      </c>
    </row>
    <row r="1988" spans="1:16" ht="14.1" customHeight="1">
      <c r="A1988" s="2">
        <v>960</v>
      </c>
      <c r="B1988" s="2" t="str">
        <f>VLOOKUP(A1988,Sheet2!$A$1:$B$114,2)</f>
        <v>Wayne Co</v>
      </c>
      <c r="C1988" s="2">
        <v>6</v>
      </c>
      <c r="D1988" s="2" t="str">
        <f>VLOOKUP(C1988,Sheet1!$A$1:$B$18,2)</f>
        <v>Secondary Teachers</v>
      </c>
      <c r="E1988" s="15">
        <v>193</v>
      </c>
      <c r="F1988" s="17">
        <v>203</v>
      </c>
      <c r="G1988" s="25">
        <f t="shared" si="125"/>
        <v>-10</v>
      </c>
      <c r="H1988" s="15">
        <v>2</v>
      </c>
      <c r="I1988" s="17">
        <v>0</v>
      </c>
      <c r="J1988" s="25">
        <f t="shared" ref="J1988:J2051" si="127">H1988-I1988</f>
        <v>2</v>
      </c>
      <c r="K1988" s="15">
        <v>0</v>
      </c>
      <c r="L1988" s="17">
        <v>0</v>
      </c>
      <c r="M1988" s="25">
        <f t="shared" si="126"/>
        <v>0</v>
      </c>
      <c r="N1988" s="15">
        <v>195</v>
      </c>
      <c r="O1988" s="17">
        <v>203</v>
      </c>
      <c r="P1988" s="44">
        <f t="shared" ref="P1988:P2051" si="128">N1988-O1988</f>
        <v>-8</v>
      </c>
    </row>
    <row r="1989" spans="1:16" ht="14.1" customHeight="1">
      <c r="A1989" s="2">
        <v>960</v>
      </c>
      <c r="B1989" s="2" t="str">
        <f>VLOOKUP(A1989,Sheet2!$A$1:$B$114,2)</f>
        <v>Wayne Co</v>
      </c>
      <c r="C1989" s="2">
        <v>7</v>
      </c>
      <c r="D1989" s="2" t="str">
        <f>VLOOKUP(C1989,Sheet1!$A$1:$B$18,2)</f>
        <v>Other Teachers</v>
      </c>
      <c r="E1989" s="15">
        <v>426</v>
      </c>
      <c r="F1989" s="17">
        <v>395</v>
      </c>
      <c r="G1989" s="25">
        <f t="shared" si="125"/>
        <v>31</v>
      </c>
      <c r="H1989" s="15">
        <v>1</v>
      </c>
      <c r="I1989" s="17">
        <v>55</v>
      </c>
      <c r="J1989" s="25">
        <f t="shared" si="127"/>
        <v>-54</v>
      </c>
      <c r="K1989" s="15">
        <v>1</v>
      </c>
      <c r="L1989" s="17">
        <v>3</v>
      </c>
      <c r="M1989" s="25">
        <f t="shared" si="126"/>
        <v>-2</v>
      </c>
      <c r="N1989" s="15">
        <v>428</v>
      </c>
      <c r="O1989" s="17">
        <v>453</v>
      </c>
      <c r="P1989" s="44">
        <f t="shared" si="128"/>
        <v>-25</v>
      </c>
    </row>
    <row r="1990" spans="1:16" ht="14.1" customHeight="1">
      <c r="A1990" s="2">
        <v>960</v>
      </c>
      <c r="B1990" s="2" t="str">
        <f>VLOOKUP(A1990,Sheet2!$A$1:$B$114,2)</f>
        <v>Wayne Co</v>
      </c>
      <c r="C1990" s="2">
        <v>8</v>
      </c>
      <c r="D1990" s="2" t="str">
        <f>VLOOKUP(C1990,Sheet1!$A$1:$B$18,2)</f>
        <v>Guidence Personnel</v>
      </c>
      <c r="E1990" s="15">
        <v>45</v>
      </c>
      <c r="F1990" s="17">
        <v>48</v>
      </c>
      <c r="G1990" s="25">
        <f t="shared" si="125"/>
        <v>-3</v>
      </c>
      <c r="H1990" s="15">
        <v>2</v>
      </c>
      <c r="I1990" s="17">
        <v>0</v>
      </c>
      <c r="J1990" s="25">
        <f t="shared" si="127"/>
        <v>2</v>
      </c>
      <c r="K1990" s="15">
        <v>0</v>
      </c>
      <c r="L1990" s="17">
        <v>0</v>
      </c>
      <c r="M1990" s="25">
        <f t="shared" si="126"/>
        <v>0</v>
      </c>
      <c r="N1990" s="15">
        <v>47</v>
      </c>
      <c r="O1990" s="17">
        <v>48</v>
      </c>
      <c r="P1990" s="44">
        <f t="shared" si="128"/>
        <v>-1</v>
      </c>
    </row>
    <row r="1991" spans="1:16" ht="14.1" customHeight="1">
      <c r="A1991" s="2">
        <v>960</v>
      </c>
      <c r="B1991" s="2" t="str">
        <f>VLOOKUP(A1991,Sheet2!$A$1:$B$114,2)</f>
        <v>Wayne Co</v>
      </c>
      <c r="C1991" s="2">
        <v>9</v>
      </c>
      <c r="D1991" s="2" t="str">
        <f>VLOOKUP(C1991,Sheet1!$A$1:$B$18,2)</f>
        <v>Psychology Personnel</v>
      </c>
      <c r="E1991" s="15">
        <v>3</v>
      </c>
      <c r="F1991" s="17">
        <v>8</v>
      </c>
      <c r="G1991" s="25">
        <f t="shared" si="125"/>
        <v>-5</v>
      </c>
      <c r="H1991" s="15">
        <v>6</v>
      </c>
      <c r="I1991" s="17">
        <v>0</v>
      </c>
      <c r="J1991" s="25">
        <f t="shared" si="127"/>
        <v>6</v>
      </c>
      <c r="K1991" s="15">
        <v>0</v>
      </c>
      <c r="L1991" s="17">
        <v>0</v>
      </c>
      <c r="M1991" s="25">
        <f t="shared" si="126"/>
        <v>0</v>
      </c>
      <c r="N1991" s="15">
        <v>9</v>
      </c>
      <c r="O1991" s="17">
        <v>8</v>
      </c>
      <c r="P1991" s="44">
        <f t="shared" si="128"/>
        <v>1</v>
      </c>
    </row>
    <row r="1992" spans="1:16" ht="14.1" customHeight="1">
      <c r="A1992" s="2">
        <v>960</v>
      </c>
      <c r="B1992" s="2" t="str">
        <f>VLOOKUP(A1992,Sheet2!$A$1:$B$114,2)</f>
        <v>Wayne Co</v>
      </c>
      <c r="C1992" s="2">
        <v>10</v>
      </c>
      <c r="D1992" s="2" t="str">
        <f>VLOOKUP(C1992,Sheet1!$A$1:$B$18,2)</f>
        <v>Media Cordinators and Audio Visual</v>
      </c>
      <c r="E1992" s="15">
        <v>30</v>
      </c>
      <c r="F1992" s="17">
        <v>30</v>
      </c>
      <c r="G1992" s="25">
        <f t="shared" si="125"/>
        <v>0</v>
      </c>
      <c r="H1992" s="15">
        <v>0</v>
      </c>
      <c r="I1992" s="17">
        <v>0</v>
      </c>
      <c r="J1992" s="25">
        <f t="shared" si="127"/>
        <v>0</v>
      </c>
      <c r="K1992" s="15">
        <v>0</v>
      </c>
      <c r="L1992" s="17">
        <v>0</v>
      </c>
      <c r="M1992" s="25">
        <f t="shared" si="126"/>
        <v>0</v>
      </c>
      <c r="N1992" s="15">
        <v>30</v>
      </c>
      <c r="O1992" s="17">
        <v>30</v>
      </c>
      <c r="P1992" s="44">
        <f t="shared" si="128"/>
        <v>0</v>
      </c>
    </row>
    <row r="1993" spans="1:16" ht="14.1" customHeight="1">
      <c r="A1993" s="2">
        <v>960</v>
      </c>
      <c r="B1993" s="2" t="str">
        <f>VLOOKUP(A1993,Sheet2!$A$1:$B$114,2)</f>
        <v>Wayne Co</v>
      </c>
      <c r="C1993" s="2">
        <v>11</v>
      </c>
      <c r="D1993" s="2" t="str">
        <f>VLOOKUP(C1993,Sheet1!$A$1:$B$18,2)</f>
        <v>Consultants and Supervisors of Instructions</v>
      </c>
      <c r="E1993" s="15">
        <v>0</v>
      </c>
      <c r="F1993" s="17">
        <v>0</v>
      </c>
      <c r="G1993" s="25">
        <f t="shared" si="125"/>
        <v>0</v>
      </c>
      <c r="H1993" s="15">
        <v>1</v>
      </c>
      <c r="I1993" s="17">
        <v>0</v>
      </c>
      <c r="J1993" s="25">
        <f t="shared" si="127"/>
        <v>1</v>
      </c>
      <c r="K1993" s="15">
        <v>0</v>
      </c>
      <c r="L1993" s="17">
        <v>4</v>
      </c>
      <c r="M1993" s="25">
        <f t="shared" si="126"/>
        <v>-4</v>
      </c>
      <c r="N1993" s="15">
        <v>1</v>
      </c>
      <c r="O1993" s="17">
        <v>4</v>
      </c>
      <c r="P1993" s="44">
        <f t="shared" si="128"/>
        <v>-3</v>
      </c>
    </row>
    <row r="1994" spans="1:16" ht="14.1" customHeight="1">
      <c r="A1994" s="2">
        <v>960</v>
      </c>
      <c r="B1994" s="2" t="str">
        <f>VLOOKUP(A1994,Sheet2!$A$1:$B$114,2)</f>
        <v>Wayne Co</v>
      </c>
      <c r="C1994" s="2">
        <v>12</v>
      </c>
      <c r="D1994" s="2" t="str">
        <f>VLOOKUP(C1994,Sheet1!$A$1:$B$18,2)</f>
        <v>Other Professional Staff</v>
      </c>
      <c r="E1994" s="15">
        <v>57</v>
      </c>
      <c r="F1994" s="17">
        <v>50</v>
      </c>
      <c r="G1994" s="25">
        <f t="shared" si="125"/>
        <v>7</v>
      </c>
      <c r="H1994" s="15">
        <v>33</v>
      </c>
      <c r="I1994" s="17">
        <v>36</v>
      </c>
      <c r="J1994" s="25">
        <f t="shared" si="127"/>
        <v>-3</v>
      </c>
      <c r="K1994" s="15">
        <v>5</v>
      </c>
      <c r="L1994" s="17">
        <v>8</v>
      </c>
      <c r="M1994" s="25">
        <f t="shared" si="126"/>
        <v>-3</v>
      </c>
      <c r="N1994" s="15">
        <v>95</v>
      </c>
      <c r="O1994" s="17">
        <v>94</v>
      </c>
      <c r="P1994" s="44">
        <f t="shared" si="128"/>
        <v>1</v>
      </c>
    </row>
    <row r="1995" spans="1:16" ht="14.1" customHeight="1">
      <c r="A1995" s="2">
        <v>960</v>
      </c>
      <c r="B1995" s="2" t="str">
        <f>VLOOKUP(A1995,Sheet2!$A$1:$B$114,2)</f>
        <v>Wayne Co</v>
      </c>
      <c r="C1995" s="2">
        <v>13</v>
      </c>
      <c r="D1995" s="2" t="str">
        <f>VLOOKUP(C1995,Sheet1!$A$1:$B$18,2)</f>
        <v>Teacher Assistants</v>
      </c>
      <c r="E1995" s="15">
        <v>293</v>
      </c>
      <c r="F1995" s="17">
        <v>343</v>
      </c>
      <c r="G1995" s="25">
        <f t="shared" si="125"/>
        <v>-50</v>
      </c>
      <c r="H1995" s="15">
        <v>171</v>
      </c>
      <c r="I1995" s="17">
        <v>129</v>
      </c>
      <c r="J1995" s="25">
        <f t="shared" si="127"/>
        <v>42</v>
      </c>
      <c r="K1995" s="15">
        <v>10</v>
      </c>
      <c r="L1995" s="17">
        <v>9</v>
      </c>
      <c r="M1995" s="25">
        <f t="shared" si="126"/>
        <v>1</v>
      </c>
      <c r="N1995" s="15">
        <v>474</v>
      </c>
      <c r="O1995" s="17">
        <v>481</v>
      </c>
      <c r="P1995" s="44">
        <f t="shared" si="128"/>
        <v>-7</v>
      </c>
    </row>
    <row r="1996" spans="1:16" ht="14.1" customHeight="1">
      <c r="A1996" s="2">
        <v>960</v>
      </c>
      <c r="B1996" s="2" t="str">
        <f>VLOOKUP(A1996,Sheet2!$A$1:$B$114,2)</f>
        <v>Wayne Co</v>
      </c>
      <c r="C1996" s="2">
        <v>14</v>
      </c>
      <c r="D1996" s="2" t="str">
        <f>VLOOKUP(C1996,Sheet1!$A$1:$B$18,2)</f>
        <v>Technicians</v>
      </c>
      <c r="E1996" s="15">
        <v>5</v>
      </c>
      <c r="F1996" s="17">
        <v>0</v>
      </c>
      <c r="G1996" s="25">
        <f t="shared" si="125"/>
        <v>5</v>
      </c>
      <c r="H1996" s="15">
        <v>0</v>
      </c>
      <c r="I1996" s="17">
        <v>0</v>
      </c>
      <c r="J1996" s="25">
        <f t="shared" si="127"/>
        <v>0</v>
      </c>
      <c r="K1996" s="15">
        <v>0</v>
      </c>
      <c r="L1996" s="17">
        <v>5</v>
      </c>
      <c r="M1996" s="25">
        <f t="shared" si="126"/>
        <v>-5</v>
      </c>
      <c r="N1996" s="15">
        <v>5</v>
      </c>
      <c r="O1996" s="17">
        <v>5</v>
      </c>
      <c r="P1996" s="44">
        <f t="shared" si="128"/>
        <v>0</v>
      </c>
    </row>
    <row r="1997" spans="1:16" ht="14.1" customHeight="1">
      <c r="A1997" s="2">
        <v>960</v>
      </c>
      <c r="B1997" s="2" t="str">
        <f>VLOOKUP(A1997,Sheet2!$A$1:$B$114,2)</f>
        <v>Wayne Co</v>
      </c>
      <c r="C1997" s="2">
        <v>15</v>
      </c>
      <c r="D1997" s="2" t="str">
        <f>VLOOKUP(C1997,Sheet1!$A$1:$B$18,2)</f>
        <v>Clerks/Secretaries</v>
      </c>
      <c r="E1997" s="15">
        <v>87</v>
      </c>
      <c r="F1997" s="17">
        <v>61</v>
      </c>
      <c r="G1997" s="25">
        <f t="shared" si="125"/>
        <v>26</v>
      </c>
      <c r="H1997" s="15">
        <v>28</v>
      </c>
      <c r="I1997" s="17">
        <v>57</v>
      </c>
      <c r="J1997" s="25">
        <f t="shared" si="127"/>
        <v>-29</v>
      </c>
      <c r="K1997" s="15">
        <v>7</v>
      </c>
      <c r="L1997" s="17">
        <v>7</v>
      </c>
      <c r="M1997" s="25">
        <f t="shared" si="126"/>
        <v>0</v>
      </c>
      <c r="N1997" s="15">
        <v>122</v>
      </c>
      <c r="O1997" s="17">
        <v>125</v>
      </c>
      <c r="P1997" s="44">
        <f t="shared" si="128"/>
        <v>-3</v>
      </c>
    </row>
    <row r="1998" spans="1:16" ht="14.1" customHeight="1">
      <c r="A1998" s="2">
        <v>960</v>
      </c>
      <c r="B1998" s="2" t="str">
        <f>VLOOKUP(A1998,Sheet2!$A$1:$B$114,2)</f>
        <v>Wayne Co</v>
      </c>
      <c r="C1998" s="2">
        <v>16</v>
      </c>
      <c r="D1998" s="2" t="str">
        <f>VLOOKUP(C1998,Sheet1!$A$1:$B$18,2)</f>
        <v>Service Workers</v>
      </c>
      <c r="E1998" s="15">
        <v>77</v>
      </c>
      <c r="F1998" s="17">
        <v>27</v>
      </c>
      <c r="G1998" s="25">
        <f t="shared" si="125"/>
        <v>50</v>
      </c>
      <c r="H1998" s="15">
        <v>21</v>
      </c>
      <c r="I1998" s="17">
        <v>89</v>
      </c>
      <c r="J1998" s="25">
        <f t="shared" si="127"/>
        <v>-68</v>
      </c>
      <c r="K1998" s="15">
        <v>123</v>
      </c>
      <c r="L1998" s="17">
        <v>131</v>
      </c>
      <c r="M1998" s="25">
        <f t="shared" si="126"/>
        <v>-8</v>
      </c>
      <c r="N1998" s="15">
        <v>221</v>
      </c>
      <c r="O1998" s="17">
        <v>247</v>
      </c>
      <c r="P1998" s="44">
        <f t="shared" si="128"/>
        <v>-26</v>
      </c>
    </row>
    <row r="1999" spans="1:16" ht="14.1" customHeight="1">
      <c r="A1999" s="2">
        <v>960</v>
      </c>
      <c r="B1999" s="2" t="str">
        <f>VLOOKUP(A1999,Sheet2!$A$1:$B$114,2)</f>
        <v>Wayne Co</v>
      </c>
      <c r="C1999" s="2">
        <v>17</v>
      </c>
      <c r="D1999" s="2" t="str">
        <f>VLOOKUP(C1999,Sheet1!$A$1:$B$18,2)</f>
        <v>Skilled Crafts</v>
      </c>
      <c r="E1999" s="15">
        <v>14</v>
      </c>
      <c r="F1999" s="17">
        <v>14</v>
      </c>
      <c r="G1999" s="25">
        <f t="shared" si="125"/>
        <v>0</v>
      </c>
      <c r="H1999" s="15">
        <v>0</v>
      </c>
      <c r="I1999" s="17">
        <v>0</v>
      </c>
      <c r="J1999" s="25">
        <f t="shared" si="127"/>
        <v>0</v>
      </c>
      <c r="K1999" s="15">
        <v>43</v>
      </c>
      <c r="L1999" s="17">
        <v>45</v>
      </c>
      <c r="M1999" s="25">
        <f t="shared" si="126"/>
        <v>-2</v>
      </c>
      <c r="N1999" s="15">
        <v>57</v>
      </c>
      <c r="O1999" s="17">
        <v>59</v>
      </c>
      <c r="P1999" s="44">
        <f t="shared" si="128"/>
        <v>-2</v>
      </c>
    </row>
    <row r="2000" spans="1:16" ht="14.1" customHeight="1">
      <c r="A2000" s="2">
        <v>960</v>
      </c>
      <c r="B2000" s="2" t="str">
        <f>VLOOKUP(A2000,Sheet2!$A$1:$B$114,2)</f>
        <v>Wayne Co</v>
      </c>
      <c r="C2000" s="2">
        <v>18</v>
      </c>
      <c r="D2000" s="2" t="str">
        <f>VLOOKUP(C2000,Sheet1!$A$1:$B$18,2)</f>
        <v>Laborers Unskilled</v>
      </c>
      <c r="E2000" s="15">
        <v>0</v>
      </c>
      <c r="F2000" s="17">
        <v>0</v>
      </c>
      <c r="G2000" s="25">
        <f t="shared" si="125"/>
        <v>0</v>
      </c>
      <c r="H2000" s="15">
        <v>0</v>
      </c>
      <c r="I2000" s="17">
        <v>0</v>
      </c>
      <c r="J2000" s="25">
        <f t="shared" si="127"/>
        <v>0</v>
      </c>
      <c r="K2000" s="15">
        <v>0</v>
      </c>
      <c r="L2000" s="17">
        <v>0</v>
      </c>
      <c r="M2000" s="25">
        <f t="shared" si="126"/>
        <v>0</v>
      </c>
      <c r="N2000" s="15">
        <v>0</v>
      </c>
      <c r="O2000" s="17">
        <v>0</v>
      </c>
      <c r="P2000" s="44">
        <f t="shared" si="128"/>
        <v>0</v>
      </c>
    </row>
    <row r="2001" spans="1:16" ht="14.1" customHeight="1">
      <c r="A2001" s="2">
        <v>970</v>
      </c>
      <c r="B2001" s="2" t="str">
        <f>VLOOKUP(A2001,Sheet2!$A$1:$B$114,2)</f>
        <v>Wilkes Co</v>
      </c>
      <c r="C2001" s="2">
        <v>1</v>
      </c>
      <c r="D2001" s="2" t="str">
        <f>VLOOKUP(C2001,Sheet1!$A$1:$B$18,2)</f>
        <v>Officials, Administrators, Managers</v>
      </c>
      <c r="E2001" s="15">
        <v>10</v>
      </c>
      <c r="F2001" s="17">
        <v>12</v>
      </c>
      <c r="G2001" s="25">
        <f t="shared" si="125"/>
        <v>-2</v>
      </c>
      <c r="H2001" s="15">
        <v>1</v>
      </c>
      <c r="I2001" s="17">
        <v>2</v>
      </c>
      <c r="J2001" s="25">
        <f t="shared" si="127"/>
        <v>-1</v>
      </c>
      <c r="K2001" s="15">
        <v>5</v>
      </c>
      <c r="L2001" s="17">
        <v>6</v>
      </c>
      <c r="M2001" s="25">
        <f t="shared" si="126"/>
        <v>-1</v>
      </c>
      <c r="N2001" s="15">
        <v>16</v>
      </c>
      <c r="O2001" s="17">
        <v>20</v>
      </c>
      <c r="P2001" s="44">
        <f t="shared" si="128"/>
        <v>-4</v>
      </c>
    </row>
    <row r="2002" spans="1:16" ht="14.1" customHeight="1">
      <c r="A2002" s="2">
        <v>970</v>
      </c>
      <c r="B2002" s="2" t="str">
        <f>VLOOKUP(A2002,Sheet2!$A$1:$B$114,2)</f>
        <v>Wilkes Co</v>
      </c>
      <c r="C2002" s="2">
        <v>2</v>
      </c>
      <c r="D2002" s="2" t="str">
        <f>VLOOKUP(C2002,Sheet1!$A$1:$B$18,2)</f>
        <v>Principals</v>
      </c>
      <c r="E2002" s="15">
        <v>22</v>
      </c>
      <c r="F2002" s="17">
        <v>22</v>
      </c>
      <c r="G2002" s="25">
        <f t="shared" si="125"/>
        <v>0</v>
      </c>
      <c r="H2002" s="15">
        <v>0</v>
      </c>
      <c r="I2002" s="17">
        <v>0</v>
      </c>
      <c r="J2002" s="25">
        <f t="shared" si="127"/>
        <v>0</v>
      </c>
      <c r="K2002" s="15">
        <v>0</v>
      </c>
      <c r="L2002" s="17">
        <v>0</v>
      </c>
      <c r="M2002" s="25">
        <f t="shared" si="126"/>
        <v>0</v>
      </c>
      <c r="N2002" s="15">
        <v>22</v>
      </c>
      <c r="O2002" s="17">
        <v>22</v>
      </c>
      <c r="P2002" s="44">
        <f t="shared" si="128"/>
        <v>0</v>
      </c>
    </row>
    <row r="2003" spans="1:16" ht="14.1" customHeight="1">
      <c r="A2003" s="2">
        <v>970</v>
      </c>
      <c r="B2003" s="2" t="str">
        <f>VLOOKUP(A2003,Sheet2!$A$1:$B$114,2)</f>
        <v>Wilkes Co</v>
      </c>
      <c r="C2003" s="2">
        <v>3</v>
      </c>
      <c r="D2003" s="2" t="str">
        <f>VLOOKUP(C2003,Sheet1!$A$1:$B$18,2)</f>
        <v>Assistant Principals, Teaching</v>
      </c>
      <c r="E2003" s="15">
        <v>0</v>
      </c>
      <c r="F2003" s="17">
        <v>0</v>
      </c>
      <c r="G2003" s="25">
        <f t="shared" si="125"/>
        <v>0</v>
      </c>
      <c r="H2003" s="15">
        <v>0</v>
      </c>
      <c r="I2003" s="17">
        <v>0</v>
      </c>
      <c r="J2003" s="25">
        <f t="shared" si="127"/>
        <v>0</v>
      </c>
      <c r="K2003" s="15">
        <v>0</v>
      </c>
      <c r="L2003" s="17">
        <v>0</v>
      </c>
      <c r="M2003" s="25">
        <f t="shared" si="126"/>
        <v>0</v>
      </c>
      <c r="N2003" s="15">
        <v>0</v>
      </c>
      <c r="O2003" s="17">
        <v>0</v>
      </c>
      <c r="P2003" s="44">
        <f t="shared" si="128"/>
        <v>0</v>
      </c>
    </row>
    <row r="2004" spans="1:16" ht="14.1" customHeight="1">
      <c r="A2004" s="2">
        <v>970</v>
      </c>
      <c r="B2004" s="2" t="str">
        <f>VLOOKUP(A2004,Sheet2!$A$1:$B$114,2)</f>
        <v>Wilkes Co</v>
      </c>
      <c r="C2004" s="2">
        <v>4</v>
      </c>
      <c r="D2004" s="2" t="str">
        <f>VLOOKUP(C2004,Sheet1!$A$1:$B$18,2)</f>
        <v>Assistant Principals, Non-Teaching</v>
      </c>
      <c r="E2004" s="15">
        <v>10</v>
      </c>
      <c r="F2004" s="17">
        <v>11</v>
      </c>
      <c r="G2004" s="25">
        <f t="shared" si="125"/>
        <v>-1</v>
      </c>
      <c r="H2004" s="15">
        <v>0</v>
      </c>
      <c r="I2004" s="17">
        <v>1</v>
      </c>
      <c r="J2004" s="25">
        <f t="shared" si="127"/>
        <v>-1</v>
      </c>
      <c r="K2004" s="15">
        <v>3</v>
      </c>
      <c r="L2004" s="17">
        <v>1</v>
      </c>
      <c r="M2004" s="25">
        <f t="shared" si="126"/>
        <v>2</v>
      </c>
      <c r="N2004" s="15">
        <v>13</v>
      </c>
      <c r="O2004" s="17">
        <v>13</v>
      </c>
      <c r="P2004" s="44">
        <f t="shared" si="128"/>
        <v>0</v>
      </c>
    </row>
    <row r="2005" spans="1:16" ht="14.1" customHeight="1">
      <c r="A2005" s="2">
        <v>970</v>
      </c>
      <c r="B2005" s="2" t="str">
        <f>VLOOKUP(A2005,Sheet2!$A$1:$B$114,2)</f>
        <v>Wilkes Co</v>
      </c>
      <c r="C2005" s="2">
        <v>5</v>
      </c>
      <c r="D2005" s="2" t="str">
        <f>VLOOKUP(C2005,Sheet1!$A$1:$B$18,2)</f>
        <v>Elementry Teachers</v>
      </c>
      <c r="E2005" s="15">
        <v>287</v>
      </c>
      <c r="F2005" s="17">
        <v>289</v>
      </c>
      <c r="G2005" s="25">
        <f t="shared" si="125"/>
        <v>-2</v>
      </c>
      <c r="H2005" s="15">
        <v>13</v>
      </c>
      <c r="I2005" s="17">
        <v>23</v>
      </c>
      <c r="J2005" s="25">
        <f t="shared" si="127"/>
        <v>-10</v>
      </c>
      <c r="K2005" s="15">
        <v>6</v>
      </c>
      <c r="L2005" s="17">
        <v>2</v>
      </c>
      <c r="M2005" s="25">
        <f t="shared" si="126"/>
        <v>4</v>
      </c>
      <c r="N2005" s="15">
        <v>306</v>
      </c>
      <c r="O2005" s="17">
        <v>314</v>
      </c>
      <c r="P2005" s="44">
        <f t="shared" si="128"/>
        <v>-8</v>
      </c>
    </row>
    <row r="2006" spans="1:16" ht="14.1" customHeight="1">
      <c r="A2006" s="2">
        <v>970</v>
      </c>
      <c r="B2006" s="2" t="str">
        <f>VLOOKUP(A2006,Sheet2!$A$1:$B$114,2)</f>
        <v>Wilkes Co</v>
      </c>
      <c r="C2006" s="2">
        <v>6</v>
      </c>
      <c r="D2006" s="2" t="str">
        <f>VLOOKUP(C2006,Sheet1!$A$1:$B$18,2)</f>
        <v>Secondary Teachers</v>
      </c>
      <c r="E2006" s="15">
        <v>120</v>
      </c>
      <c r="F2006" s="17">
        <v>115</v>
      </c>
      <c r="G2006" s="25">
        <f t="shared" si="125"/>
        <v>5</v>
      </c>
      <c r="H2006" s="15">
        <v>0</v>
      </c>
      <c r="I2006" s="17">
        <v>7</v>
      </c>
      <c r="J2006" s="25">
        <f t="shared" si="127"/>
        <v>-7</v>
      </c>
      <c r="K2006" s="15">
        <v>0</v>
      </c>
      <c r="L2006" s="17">
        <v>1</v>
      </c>
      <c r="M2006" s="25">
        <f t="shared" si="126"/>
        <v>-1</v>
      </c>
      <c r="N2006" s="15">
        <v>120</v>
      </c>
      <c r="O2006" s="17">
        <v>123</v>
      </c>
      <c r="P2006" s="44">
        <f t="shared" si="128"/>
        <v>-3</v>
      </c>
    </row>
    <row r="2007" spans="1:16" ht="14.1" customHeight="1">
      <c r="A2007" s="2">
        <v>970</v>
      </c>
      <c r="B2007" s="2" t="str">
        <f>VLOOKUP(A2007,Sheet2!$A$1:$B$114,2)</f>
        <v>Wilkes Co</v>
      </c>
      <c r="C2007" s="2">
        <v>7</v>
      </c>
      <c r="D2007" s="2" t="str">
        <f>VLOOKUP(C2007,Sheet1!$A$1:$B$18,2)</f>
        <v>Other Teachers</v>
      </c>
      <c r="E2007" s="15">
        <v>133</v>
      </c>
      <c r="F2007" s="17">
        <v>128</v>
      </c>
      <c r="G2007" s="25">
        <f t="shared" si="125"/>
        <v>5</v>
      </c>
      <c r="H2007" s="15">
        <v>37</v>
      </c>
      <c r="I2007" s="17">
        <v>43</v>
      </c>
      <c r="J2007" s="25">
        <f t="shared" si="127"/>
        <v>-6</v>
      </c>
      <c r="K2007" s="15">
        <v>21</v>
      </c>
      <c r="L2007" s="17">
        <v>21</v>
      </c>
      <c r="M2007" s="25">
        <f t="shared" si="126"/>
        <v>0</v>
      </c>
      <c r="N2007" s="15">
        <v>191</v>
      </c>
      <c r="O2007" s="17">
        <v>192</v>
      </c>
      <c r="P2007" s="44">
        <f t="shared" si="128"/>
        <v>-1</v>
      </c>
    </row>
    <row r="2008" spans="1:16" ht="14.1" customHeight="1">
      <c r="A2008" s="2">
        <v>970</v>
      </c>
      <c r="B2008" s="2" t="str">
        <f>VLOOKUP(A2008,Sheet2!$A$1:$B$114,2)</f>
        <v>Wilkes Co</v>
      </c>
      <c r="C2008" s="2">
        <v>8</v>
      </c>
      <c r="D2008" s="2" t="str">
        <f>VLOOKUP(C2008,Sheet1!$A$1:$B$18,2)</f>
        <v>Guidence Personnel</v>
      </c>
      <c r="E2008" s="15">
        <v>24</v>
      </c>
      <c r="F2008" s="17">
        <v>25</v>
      </c>
      <c r="G2008" s="25">
        <f t="shared" si="125"/>
        <v>-1</v>
      </c>
      <c r="H2008" s="15">
        <v>0</v>
      </c>
      <c r="I2008" s="17">
        <v>0</v>
      </c>
      <c r="J2008" s="25">
        <f t="shared" si="127"/>
        <v>0</v>
      </c>
      <c r="K2008" s="15">
        <v>1</v>
      </c>
      <c r="L2008" s="17">
        <v>0</v>
      </c>
      <c r="M2008" s="25">
        <f t="shared" si="126"/>
        <v>1</v>
      </c>
      <c r="N2008" s="15">
        <v>25</v>
      </c>
      <c r="O2008" s="17">
        <v>25</v>
      </c>
      <c r="P2008" s="44">
        <f t="shared" si="128"/>
        <v>0</v>
      </c>
    </row>
    <row r="2009" spans="1:16" ht="14.1" customHeight="1">
      <c r="A2009" s="2">
        <v>970</v>
      </c>
      <c r="B2009" s="2" t="str">
        <f>VLOOKUP(A2009,Sheet2!$A$1:$B$114,2)</f>
        <v>Wilkes Co</v>
      </c>
      <c r="C2009" s="2">
        <v>9</v>
      </c>
      <c r="D2009" s="2" t="str">
        <f>VLOOKUP(C2009,Sheet1!$A$1:$B$18,2)</f>
        <v>Psychology Personnel</v>
      </c>
      <c r="E2009" s="15">
        <v>5</v>
      </c>
      <c r="F2009" s="17">
        <v>5</v>
      </c>
      <c r="G2009" s="25">
        <f t="shared" si="125"/>
        <v>0</v>
      </c>
      <c r="H2009" s="15">
        <v>0</v>
      </c>
      <c r="I2009" s="17">
        <v>0</v>
      </c>
      <c r="J2009" s="25">
        <f t="shared" si="127"/>
        <v>0</v>
      </c>
      <c r="K2009" s="15">
        <v>0</v>
      </c>
      <c r="L2009" s="17">
        <v>0</v>
      </c>
      <c r="M2009" s="25">
        <f t="shared" si="126"/>
        <v>0</v>
      </c>
      <c r="N2009" s="15">
        <v>5</v>
      </c>
      <c r="O2009" s="17">
        <v>5</v>
      </c>
      <c r="P2009" s="44">
        <f t="shared" si="128"/>
        <v>0</v>
      </c>
    </row>
    <row r="2010" spans="1:16" ht="14.1" customHeight="1">
      <c r="A2010" s="2">
        <v>970</v>
      </c>
      <c r="B2010" s="2" t="str">
        <f>VLOOKUP(A2010,Sheet2!$A$1:$B$114,2)</f>
        <v>Wilkes Co</v>
      </c>
      <c r="C2010" s="2">
        <v>10</v>
      </c>
      <c r="D2010" s="2" t="str">
        <f>VLOOKUP(C2010,Sheet1!$A$1:$B$18,2)</f>
        <v>Media Cordinators and Audio Visual</v>
      </c>
      <c r="E2010" s="15">
        <v>16</v>
      </c>
      <c r="F2010" s="17">
        <v>21</v>
      </c>
      <c r="G2010" s="25">
        <f t="shared" si="125"/>
        <v>-5</v>
      </c>
      <c r="H2010" s="15">
        <v>0</v>
      </c>
      <c r="I2010" s="17">
        <v>0</v>
      </c>
      <c r="J2010" s="25">
        <f t="shared" si="127"/>
        <v>0</v>
      </c>
      <c r="K2010" s="15">
        <v>1</v>
      </c>
      <c r="L2010" s="17">
        <v>0</v>
      </c>
      <c r="M2010" s="25">
        <f t="shared" si="126"/>
        <v>1</v>
      </c>
      <c r="N2010" s="15">
        <v>17</v>
      </c>
      <c r="O2010" s="17">
        <v>21</v>
      </c>
      <c r="P2010" s="44">
        <f t="shared" si="128"/>
        <v>-4</v>
      </c>
    </row>
    <row r="2011" spans="1:16" ht="14.1" customHeight="1">
      <c r="A2011" s="2">
        <v>970</v>
      </c>
      <c r="B2011" s="2" t="str">
        <f>VLOOKUP(A2011,Sheet2!$A$1:$B$114,2)</f>
        <v>Wilkes Co</v>
      </c>
      <c r="C2011" s="2">
        <v>11</v>
      </c>
      <c r="D2011" s="2" t="str">
        <f>VLOOKUP(C2011,Sheet1!$A$1:$B$18,2)</f>
        <v>Consultants and Supervisors of Instructions</v>
      </c>
      <c r="E2011" s="15">
        <v>14</v>
      </c>
      <c r="F2011" s="17">
        <v>15</v>
      </c>
      <c r="G2011" s="25">
        <f t="shared" si="125"/>
        <v>-1</v>
      </c>
      <c r="H2011" s="15">
        <v>14</v>
      </c>
      <c r="I2011" s="17">
        <v>13</v>
      </c>
      <c r="J2011" s="25">
        <f t="shared" si="127"/>
        <v>1</v>
      </c>
      <c r="K2011" s="15">
        <v>0</v>
      </c>
      <c r="L2011" s="17">
        <v>1</v>
      </c>
      <c r="M2011" s="25">
        <f t="shared" si="126"/>
        <v>-1</v>
      </c>
      <c r="N2011" s="15">
        <v>28</v>
      </c>
      <c r="O2011" s="17">
        <v>29</v>
      </c>
      <c r="P2011" s="44">
        <f t="shared" si="128"/>
        <v>-1</v>
      </c>
    </row>
    <row r="2012" spans="1:16" ht="14.1" customHeight="1">
      <c r="A2012" s="2">
        <v>970</v>
      </c>
      <c r="B2012" s="2" t="str">
        <f>VLOOKUP(A2012,Sheet2!$A$1:$B$114,2)</f>
        <v>Wilkes Co</v>
      </c>
      <c r="C2012" s="2">
        <v>12</v>
      </c>
      <c r="D2012" s="2" t="str">
        <f>VLOOKUP(C2012,Sheet1!$A$1:$B$18,2)</f>
        <v>Other Professional Staff</v>
      </c>
      <c r="E2012" s="15">
        <v>33</v>
      </c>
      <c r="F2012" s="17">
        <v>31</v>
      </c>
      <c r="G2012" s="25">
        <f t="shared" si="125"/>
        <v>2</v>
      </c>
      <c r="H2012" s="15">
        <v>1</v>
      </c>
      <c r="I2012" s="17">
        <v>2</v>
      </c>
      <c r="J2012" s="25">
        <f t="shared" si="127"/>
        <v>-1</v>
      </c>
      <c r="K2012" s="15">
        <v>3</v>
      </c>
      <c r="L2012" s="17">
        <v>3</v>
      </c>
      <c r="M2012" s="25">
        <f t="shared" si="126"/>
        <v>0</v>
      </c>
      <c r="N2012" s="15">
        <v>37</v>
      </c>
      <c r="O2012" s="17">
        <v>36</v>
      </c>
      <c r="P2012" s="44">
        <f t="shared" si="128"/>
        <v>1</v>
      </c>
    </row>
    <row r="2013" spans="1:16" ht="14.1" customHeight="1">
      <c r="A2013" s="2">
        <v>970</v>
      </c>
      <c r="B2013" s="2" t="str">
        <f>VLOOKUP(A2013,Sheet2!$A$1:$B$114,2)</f>
        <v>Wilkes Co</v>
      </c>
      <c r="C2013" s="2">
        <v>13</v>
      </c>
      <c r="D2013" s="2" t="str">
        <f>VLOOKUP(C2013,Sheet1!$A$1:$B$18,2)</f>
        <v>Teacher Assistants</v>
      </c>
      <c r="E2013" s="15">
        <v>112</v>
      </c>
      <c r="F2013" s="17">
        <v>126</v>
      </c>
      <c r="G2013" s="25">
        <f t="shared" si="125"/>
        <v>-14</v>
      </c>
      <c r="H2013" s="15">
        <v>37</v>
      </c>
      <c r="I2013" s="17">
        <v>29</v>
      </c>
      <c r="J2013" s="25">
        <f t="shared" si="127"/>
        <v>8</v>
      </c>
      <c r="K2013" s="15">
        <v>18</v>
      </c>
      <c r="L2013" s="17">
        <v>15</v>
      </c>
      <c r="M2013" s="25">
        <f t="shared" si="126"/>
        <v>3</v>
      </c>
      <c r="N2013" s="15">
        <v>167</v>
      </c>
      <c r="O2013" s="17">
        <v>170</v>
      </c>
      <c r="P2013" s="44">
        <f t="shared" si="128"/>
        <v>-3</v>
      </c>
    </row>
    <row r="2014" spans="1:16" ht="14.1" customHeight="1">
      <c r="A2014" s="2">
        <v>970</v>
      </c>
      <c r="B2014" s="2" t="str">
        <f>VLOOKUP(A2014,Sheet2!$A$1:$B$114,2)</f>
        <v>Wilkes Co</v>
      </c>
      <c r="C2014" s="2">
        <v>14</v>
      </c>
      <c r="D2014" s="2" t="str">
        <f>VLOOKUP(C2014,Sheet1!$A$1:$B$18,2)</f>
        <v>Technicians</v>
      </c>
      <c r="E2014" s="15">
        <v>0</v>
      </c>
      <c r="F2014" s="17">
        <v>7</v>
      </c>
      <c r="G2014" s="25">
        <f t="shared" si="125"/>
        <v>-7</v>
      </c>
      <c r="H2014" s="15">
        <v>0</v>
      </c>
      <c r="I2014" s="17">
        <v>0</v>
      </c>
      <c r="J2014" s="25">
        <f t="shared" si="127"/>
        <v>0</v>
      </c>
      <c r="K2014" s="15">
        <v>10</v>
      </c>
      <c r="L2014" s="17">
        <v>2</v>
      </c>
      <c r="M2014" s="25">
        <f t="shared" si="126"/>
        <v>8</v>
      </c>
      <c r="N2014" s="15">
        <v>10</v>
      </c>
      <c r="O2014" s="17">
        <v>9</v>
      </c>
      <c r="P2014" s="44">
        <f t="shared" si="128"/>
        <v>1</v>
      </c>
    </row>
    <row r="2015" spans="1:16" ht="14.1" customHeight="1">
      <c r="A2015" s="2">
        <v>970</v>
      </c>
      <c r="B2015" s="2" t="str">
        <f>VLOOKUP(A2015,Sheet2!$A$1:$B$114,2)</f>
        <v>Wilkes Co</v>
      </c>
      <c r="C2015" s="2">
        <v>15</v>
      </c>
      <c r="D2015" s="2" t="str">
        <f>VLOOKUP(C2015,Sheet1!$A$1:$B$18,2)</f>
        <v>Clerks/Secretaries</v>
      </c>
      <c r="E2015" s="15">
        <v>36</v>
      </c>
      <c r="F2015" s="17">
        <v>49</v>
      </c>
      <c r="G2015" s="25">
        <f t="shared" si="125"/>
        <v>-13</v>
      </c>
      <c r="H2015" s="15">
        <v>2</v>
      </c>
      <c r="I2015" s="17">
        <v>24</v>
      </c>
      <c r="J2015" s="25">
        <f t="shared" si="127"/>
        <v>-22</v>
      </c>
      <c r="K2015" s="15">
        <v>40</v>
      </c>
      <c r="L2015" s="17">
        <v>7</v>
      </c>
      <c r="M2015" s="25">
        <f t="shared" si="126"/>
        <v>33</v>
      </c>
      <c r="N2015" s="15">
        <v>78</v>
      </c>
      <c r="O2015" s="17">
        <v>80</v>
      </c>
      <c r="P2015" s="44">
        <f t="shared" si="128"/>
        <v>-2</v>
      </c>
    </row>
    <row r="2016" spans="1:16" ht="14.1" customHeight="1">
      <c r="A2016" s="2">
        <v>970</v>
      </c>
      <c r="B2016" s="2" t="str">
        <f>VLOOKUP(A2016,Sheet2!$A$1:$B$114,2)</f>
        <v>Wilkes Co</v>
      </c>
      <c r="C2016" s="2">
        <v>16</v>
      </c>
      <c r="D2016" s="2" t="str">
        <f>VLOOKUP(C2016,Sheet1!$A$1:$B$18,2)</f>
        <v>Service Workers</v>
      </c>
      <c r="E2016" s="15">
        <v>86</v>
      </c>
      <c r="F2016" s="17">
        <v>25</v>
      </c>
      <c r="G2016" s="25">
        <f t="shared" si="125"/>
        <v>61</v>
      </c>
      <c r="H2016" s="15">
        <v>0</v>
      </c>
      <c r="I2016" s="17">
        <v>54</v>
      </c>
      <c r="J2016" s="25">
        <f t="shared" si="127"/>
        <v>-54</v>
      </c>
      <c r="K2016" s="15">
        <v>63</v>
      </c>
      <c r="L2016" s="17">
        <v>70</v>
      </c>
      <c r="M2016" s="25">
        <f t="shared" si="126"/>
        <v>-7</v>
      </c>
      <c r="N2016" s="15">
        <v>149</v>
      </c>
      <c r="O2016" s="17">
        <v>149</v>
      </c>
      <c r="P2016" s="44">
        <f t="shared" si="128"/>
        <v>0</v>
      </c>
    </row>
    <row r="2017" spans="1:16" ht="14.1" customHeight="1">
      <c r="A2017" s="2">
        <v>970</v>
      </c>
      <c r="B2017" s="2" t="str">
        <f>VLOOKUP(A2017,Sheet2!$A$1:$B$114,2)</f>
        <v>Wilkes Co</v>
      </c>
      <c r="C2017" s="2">
        <v>17</v>
      </c>
      <c r="D2017" s="2" t="str">
        <f>VLOOKUP(C2017,Sheet1!$A$1:$B$18,2)</f>
        <v>Skilled Crafts</v>
      </c>
      <c r="E2017" s="15">
        <v>9</v>
      </c>
      <c r="F2017" s="17">
        <v>9</v>
      </c>
      <c r="G2017" s="25">
        <f t="shared" si="125"/>
        <v>0</v>
      </c>
      <c r="H2017" s="15">
        <v>0</v>
      </c>
      <c r="I2017" s="17">
        <v>0</v>
      </c>
      <c r="J2017" s="25">
        <f t="shared" si="127"/>
        <v>0</v>
      </c>
      <c r="K2017" s="15">
        <v>17</v>
      </c>
      <c r="L2017" s="17">
        <v>17</v>
      </c>
      <c r="M2017" s="25">
        <f t="shared" si="126"/>
        <v>0</v>
      </c>
      <c r="N2017" s="15">
        <v>26</v>
      </c>
      <c r="O2017" s="17">
        <v>26</v>
      </c>
      <c r="P2017" s="44">
        <f t="shared" si="128"/>
        <v>0</v>
      </c>
    </row>
    <row r="2018" spans="1:16" ht="14.1" customHeight="1">
      <c r="A2018" s="2">
        <v>970</v>
      </c>
      <c r="B2018" s="2" t="str">
        <f>VLOOKUP(A2018,Sheet2!$A$1:$B$114,2)</f>
        <v>Wilkes Co</v>
      </c>
      <c r="C2018" s="2">
        <v>18</v>
      </c>
      <c r="D2018" s="2" t="str">
        <f>VLOOKUP(C2018,Sheet1!$A$1:$B$18,2)</f>
        <v>Laborers Unskilled</v>
      </c>
      <c r="E2018" s="15">
        <v>0</v>
      </c>
      <c r="F2018" s="17">
        <v>0</v>
      </c>
      <c r="G2018" s="25">
        <f t="shared" si="125"/>
        <v>0</v>
      </c>
      <c r="H2018" s="15">
        <v>0</v>
      </c>
      <c r="I2018" s="17">
        <v>0</v>
      </c>
      <c r="J2018" s="25">
        <f t="shared" si="127"/>
        <v>0</v>
      </c>
      <c r="K2018" s="15">
        <v>0</v>
      </c>
      <c r="L2018" s="17">
        <v>0</v>
      </c>
      <c r="M2018" s="25">
        <f t="shared" si="126"/>
        <v>0</v>
      </c>
      <c r="N2018" s="15">
        <v>0</v>
      </c>
      <c r="O2018" s="17">
        <v>0</v>
      </c>
      <c r="P2018" s="44">
        <f t="shared" si="128"/>
        <v>0</v>
      </c>
    </row>
    <row r="2019" spans="1:16" ht="14.1" customHeight="1">
      <c r="A2019" s="2">
        <v>980</v>
      </c>
      <c r="B2019" s="2" t="str">
        <f>VLOOKUP(A2019,Sheet2!$A$1:$B$114,2)</f>
        <v>Wilson Co</v>
      </c>
      <c r="C2019" s="2">
        <v>1</v>
      </c>
      <c r="D2019" s="2" t="str">
        <f>VLOOKUP(C2019,Sheet1!$A$1:$B$18,2)</f>
        <v>Officials, Administrators, Managers</v>
      </c>
      <c r="E2019" s="15">
        <v>8</v>
      </c>
      <c r="F2019" s="17">
        <v>8</v>
      </c>
      <c r="G2019" s="25">
        <f t="shared" si="125"/>
        <v>0</v>
      </c>
      <c r="H2019" s="15">
        <v>1</v>
      </c>
      <c r="I2019" s="17">
        <v>2</v>
      </c>
      <c r="J2019" s="25">
        <f t="shared" si="127"/>
        <v>-1</v>
      </c>
      <c r="K2019" s="15">
        <v>8</v>
      </c>
      <c r="L2019" s="17">
        <v>7</v>
      </c>
      <c r="M2019" s="25">
        <f t="shared" si="126"/>
        <v>1</v>
      </c>
      <c r="N2019" s="15">
        <v>17</v>
      </c>
      <c r="O2019" s="17">
        <v>17</v>
      </c>
      <c r="P2019" s="44">
        <f t="shared" si="128"/>
        <v>0</v>
      </c>
    </row>
    <row r="2020" spans="1:16" ht="14.1" customHeight="1">
      <c r="A2020" s="2">
        <v>980</v>
      </c>
      <c r="B2020" s="2" t="str">
        <f>VLOOKUP(A2020,Sheet2!$A$1:$B$114,2)</f>
        <v>Wilson Co</v>
      </c>
      <c r="C2020" s="2">
        <v>2</v>
      </c>
      <c r="D2020" s="2" t="str">
        <f>VLOOKUP(C2020,Sheet1!$A$1:$B$18,2)</f>
        <v>Principals</v>
      </c>
      <c r="E2020" s="15">
        <v>25</v>
      </c>
      <c r="F2020" s="17">
        <v>25</v>
      </c>
      <c r="G2020" s="25">
        <f t="shared" si="125"/>
        <v>0</v>
      </c>
      <c r="H2020" s="15">
        <v>0</v>
      </c>
      <c r="I2020" s="17">
        <v>0</v>
      </c>
      <c r="J2020" s="25">
        <f t="shared" si="127"/>
        <v>0</v>
      </c>
      <c r="K2020" s="15">
        <v>0</v>
      </c>
      <c r="L2020" s="17">
        <v>0</v>
      </c>
      <c r="M2020" s="25">
        <f t="shared" si="126"/>
        <v>0</v>
      </c>
      <c r="N2020" s="15">
        <v>25</v>
      </c>
      <c r="O2020" s="17">
        <v>25</v>
      </c>
      <c r="P2020" s="44">
        <f t="shared" si="128"/>
        <v>0</v>
      </c>
    </row>
    <row r="2021" spans="1:16" ht="14.1" customHeight="1">
      <c r="A2021" s="2">
        <v>980</v>
      </c>
      <c r="B2021" s="2" t="str">
        <f>VLOOKUP(A2021,Sheet2!$A$1:$B$114,2)</f>
        <v>Wilson Co</v>
      </c>
      <c r="C2021" s="2">
        <v>3</v>
      </c>
      <c r="D2021" s="2" t="str">
        <f>VLOOKUP(C2021,Sheet1!$A$1:$B$18,2)</f>
        <v>Assistant Principals, Teaching</v>
      </c>
      <c r="E2021" s="15">
        <v>0</v>
      </c>
      <c r="F2021" s="17">
        <v>0</v>
      </c>
      <c r="G2021" s="25">
        <f t="shared" si="125"/>
        <v>0</v>
      </c>
      <c r="H2021" s="15">
        <v>0</v>
      </c>
      <c r="I2021" s="17">
        <v>0</v>
      </c>
      <c r="J2021" s="25">
        <f t="shared" si="127"/>
        <v>0</v>
      </c>
      <c r="K2021" s="15">
        <v>0</v>
      </c>
      <c r="L2021" s="17">
        <v>0</v>
      </c>
      <c r="M2021" s="25">
        <f t="shared" si="126"/>
        <v>0</v>
      </c>
      <c r="N2021" s="15">
        <v>0</v>
      </c>
      <c r="O2021" s="17">
        <v>0</v>
      </c>
      <c r="P2021" s="44">
        <f t="shared" si="128"/>
        <v>0</v>
      </c>
    </row>
    <row r="2022" spans="1:16" ht="14.1" customHeight="1">
      <c r="A2022" s="2">
        <v>980</v>
      </c>
      <c r="B2022" s="2" t="str">
        <f>VLOOKUP(A2022,Sheet2!$A$1:$B$114,2)</f>
        <v>Wilson Co</v>
      </c>
      <c r="C2022" s="2">
        <v>4</v>
      </c>
      <c r="D2022" s="2" t="str">
        <f>VLOOKUP(C2022,Sheet1!$A$1:$B$18,2)</f>
        <v>Assistant Principals, Non-Teaching</v>
      </c>
      <c r="E2022" s="15">
        <v>16</v>
      </c>
      <c r="F2022" s="17">
        <v>15</v>
      </c>
      <c r="G2022" s="25">
        <f t="shared" si="125"/>
        <v>1</v>
      </c>
      <c r="H2022" s="15">
        <v>0</v>
      </c>
      <c r="I2022" s="17">
        <v>0</v>
      </c>
      <c r="J2022" s="25">
        <f t="shared" si="127"/>
        <v>0</v>
      </c>
      <c r="K2022" s="15">
        <v>4</v>
      </c>
      <c r="L2022" s="17">
        <v>8</v>
      </c>
      <c r="M2022" s="25">
        <f t="shared" si="126"/>
        <v>-4</v>
      </c>
      <c r="N2022" s="15">
        <v>20</v>
      </c>
      <c r="O2022" s="17">
        <v>23</v>
      </c>
      <c r="P2022" s="44">
        <f t="shared" si="128"/>
        <v>-3</v>
      </c>
    </row>
    <row r="2023" spans="1:16" ht="14.1" customHeight="1">
      <c r="A2023" s="2">
        <v>980</v>
      </c>
      <c r="B2023" s="2" t="str">
        <f>VLOOKUP(A2023,Sheet2!$A$1:$B$114,2)</f>
        <v>Wilson Co</v>
      </c>
      <c r="C2023" s="2">
        <v>5</v>
      </c>
      <c r="D2023" s="2" t="str">
        <f>VLOOKUP(C2023,Sheet1!$A$1:$B$18,2)</f>
        <v>Elementry Teachers</v>
      </c>
      <c r="E2023" s="15">
        <v>297</v>
      </c>
      <c r="F2023" s="17">
        <v>317</v>
      </c>
      <c r="G2023" s="25">
        <f t="shared" si="125"/>
        <v>-20</v>
      </c>
      <c r="H2023" s="15">
        <v>59</v>
      </c>
      <c r="I2023" s="17">
        <v>64</v>
      </c>
      <c r="J2023" s="25">
        <f t="shared" si="127"/>
        <v>-5</v>
      </c>
      <c r="K2023" s="15">
        <v>0</v>
      </c>
      <c r="L2023" s="17">
        <v>0</v>
      </c>
      <c r="M2023" s="25">
        <f t="shared" si="126"/>
        <v>0</v>
      </c>
      <c r="N2023" s="15">
        <v>356</v>
      </c>
      <c r="O2023" s="17">
        <v>381</v>
      </c>
      <c r="P2023" s="44">
        <f t="shared" si="128"/>
        <v>-25</v>
      </c>
    </row>
    <row r="2024" spans="1:16" ht="14.1" customHeight="1">
      <c r="A2024" s="2">
        <v>980</v>
      </c>
      <c r="B2024" s="2" t="str">
        <f>VLOOKUP(A2024,Sheet2!$A$1:$B$114,2)</f>
        <v>Wilson Co</v>
      </c>
      <c r="C2024" s="2">
        <v>6</v>
      </c>
      <c r="D2024" s="2" t="str">
        <f>VLOOKUP(C2024,Sheet1!$A$1:$B$18,2)</f>
        <v>Secondary Teachers</v>
      </c>
      <c r="E2024" s="15">
        <v>168</v>
      </c>
      <c r="F2024" s="17">
        <v>166</v>
      </c>
      <c r="G2024" s="25">
        <f t="shared" si="125"/>
        <v>2</v>
      </c>
      <c r="H2024" s="15">
        <v>5</v>
      </c>
      <c r="I2024" s="17">
        <v>7</v>
      </c>
      <c r="J2024" s="25">
        <f t="shared" si="127"/>
        <v>-2</v>
      </c>
      <c r="K2024" s="15">
        <v>0</v>
      </c>
      <c r="L2024" s="17">
        <v>3</v>
      </c>
      <c r="M2024" s="25">
        <f t="shared" si="126"/>
        <v>-3</v>
      </c>
      <c r="N2024" s="15">
        <v>173</v>
      </c>
      <c r="O2024" s="17">
        <v>176</v>
      </c>
      <c r="P2024" s="44">
        <f t="shared" si="128"/>
        <v>-3</v>
      </c>
    </row>
    <row r="2025" spans="1:16" ht="14.1" customHeight="1">
      <c r="A2025" s="2">
        <v>980</v>
      </c>
      <c r="B2025" s="2" t="str">
        <f>VLOOKUP(A2025,Sheet2!$A$1:$B$114,2)</f>
        <v>Wilson Co</v>
      </c>
      <c r="C2025" s="2">
        <v>7</v>
      </c>
      <c r="D2025" s="2" t="str">
        <f>VLOOKUP(C2025,Sheet1!$A$1:$B$18,2)</f>
        <v>Other Teachers</v>
      </c>
      <c r="E2025" s="15">
        <v>172</v>
      </c>
      <c r="F2025" s="17">
        <v>151</v>
      </c>
      <c r="G2025" s="25">
        <f t="shared" si="125"/>
        <v>21</v>
      </c>
      <c r="H2025" s="15">
        <v>38</v>
      </c>
      <c r="I2025" s="17">
        <v>50</v>
      </c>
      <c r="J2025" s="25">
        <f t="shared" si="127"/>
        <v>-12</v>
      </c>
      <c r="K2025" s="15">
        <v>7</v>
      </c>
      <c r="L2025" s="17">
        <v>5</v>
      </c>
      <c r="M2025" s="25">
        <f t="shared" si="126"/>
        <v>2</v>
      </c>
      <c r="N2025" s="15">
        <v>217</v>
      </c>
      <c r="O2025" s="17">
        <v>206</v>
      </c>
      <c r="P2025" s="44">
        <f t="shared" si="128"/>
        <v>11</v>
      </c>
    </row>
    <row r="2026" spans="1:16" ht="17.100000000000001" customHeight="1">
      <c r="A2026" s="2">
        <v>980</v>
      </c>
      <c r="B2026" s="2" t="str">
        <f>VLOOKUP(A2026,Sheet2!$A$1:$B$114,2)</f>
        <v>Wilson Co</v>
      </c>
      <c r="C2026" s="2">
        <v>8</v>
      </c>
      <c r="D2026" s="2" t="str">
        <f>VLOOKUP(C2026,Sheet1!$A$1:$B$18,2)</f>
        <v>Guidence Personnel</v>
      </c>
      <c r="E2026" s="15">
        <v>36</v>
      </c>
      <c r="F2026" s="17">
        <v>34</v>
      </c>
      <c r="G2026" s="25">
        <f t="shared" si="125"/>
        <v>2</v>
      </c>
      <c r="H2026" s="15">
        <v>5</v>
      </c>
      <c r="I2026" s="17">
        <v>5</v>
      </c>
      <c r="J2026" s="25">
        <f t="shared" si="127"/>
        <v>0</v>
      </c>
      <c r="K2026" s="15">
        <v>0</v>
      </c>
      <c r="L2026" s="17">
        <v>0</v>
      </c>
      <c r="M2026" s="25">
        <f t="shared" si="126"/>
        <v>0</v>
      </c>
      <c r="N2026" s="15">
        <v>41</v>
      </c>
      <c r="O2026" s="17">
        <v>39</v>
      </c>
      <c r="P2026" s="44">
        <f t="shared" si="128"/>
        <v>2</v>
      </c>
    </row>
    <row r="2027" spans="1:16" ht="17.100000000000001" customHeight="1">
      <c r="A2027" s="2">
        <v>980</v>
      </c>
      <c r="B2027" s="2" t="str">
        <f>VLOOKUP(A2027,Sheet2!$A$1:$B$114,2)</f>
        <v>Wilson Co</v>
      </c>
      <c r="C2027" s="2">
        <v>9</v>
      </c>
      <c r="D2027" s="2" t="str">
        <f>VLOOKUP(C2027,Sheet1!$A$1:$B$18,2)</f>
        <v>Psychology Personnel</v>
      </c>
      <c r="E2027" s="15">
        <v>6</v>
      </c>
      <c r="F2027" s="17">
        <v>6</v>
      </c>
      <c r="G2027" s="25">
        <f t="shared" si="125"/>
        <v>0</v>
      </c>
      <c r="H2027" s="15">
        <v>0</v>
      </c>
      <c r="I2027" s="17">
        <v>0</v>
      </c>
      <c r="J2027" s="25">
        <f t="shared" si="127"/>
        <v>0</v>
      </c>
      <c r="K2027" s="15">
        <v>0</v>
      </c>
      <c r="L2027" s="17">
        <v>0</v>
      </c>
      <c r="M2027" s="25">
        <f t="shared" si="126"/>
        <v>0</v>
      </c>
      <c r="N2027" s="15">
        <v>6</v>
      </c>
      <c r="O2027" s="17">
        <v>6</v>
      </c>
      <c r="P2027" s="44">
        <f t="shared" si="128"/>
        <v>0</v>
      </c>
    </row>
    <row r="2028" spans="1:16" ht="14.1" customHeight="1">
      <c r="A2028" s="2">
        <v>980</v>
      </c>
      <c r="B2028" s="2" t="str">
        <f>VLOOKUP(A2028,Sheet2!$A$1:$B$114,2)</f>
        <v>Wilson Co</v>
      </c>
      <c r="C2028" s="2">
        <v>10</v>
      </c>
      <c r="D2028" s="2" t="str">
        <f>VLOOKUP(C2028,Sheet1!$A$1:$B$18,2)</f>
        <v>Media Cordinators and Audio Visual</v>
      </c>
      <c r="E2028" s="15">
        <v>23</v>
      </c>
      <c r="F2028" s="17">
        <v>23</v>
      </c>
      <c r="G2028" s="25">
        <f t="shared" si="125"/>
        <v>0</v>
      </c>
      <c r="H2028" s="15">
        <v>0</v>
      </c>
      <c r="I2028" s="17">
        <v>0</v>
      </c>
      <c r="J2028" s="25">
        <f t="shared" si="127"/>
        <v>0</v>
      </c>
      <c r="K2028" s="15">
        <v>0</v>
      </c>
      <c r="L2028" s="17">
        <v>0</v>
      </c>
      <c r="M2028" s="25">
        <f t="shared" si="126"/>
        <v>0</v>
      </c>
      <c r="N2028" s="15">
        <v>23</v>
      </c>
      <c r="O2028" s="17">
        <v>23</v>
      </c>
      <c r="P2028" s="44">
        <f t="shared" si="128"/>
        <v>0</v>
      </c>
    </row>
    <row r="2029" spans="1:16" ht="14.1" customHeight="1">
      <c r="A2029" s="2">
        <v>980</v>
      </c>
      <c r="B2029" s="2" t="str">
        <f>VLOOKUP(A2029,Sheet2!$A$1:$B$114,2)</f>
        <v>Wilson Co</v>
      </c>
      <c r="C2029" s="2">
        <v>11</v>
      </c>
      <c r="D2029" s="2" t="str">
        <f>VLOOKUP(C2029,Sheet1!$A$1:$B$18,2)</f>
        <v>Consultants and Supervisors of Instructions</v>
      </c>
      <c r="E2029" s="15">
        <v>0</v>
      </c>
      <c r="F2029" s="17">
        <v>0</v>
      </c>
      <c r="G2029" s="25">
        <f t="shared" si="125"/>
        <v>0</v>
      </c>
      <c r="H2029" s="15">
        <v>0</v>
      </c>
      <c r="I2029" s="17">
        <v>0</v>
      </c>
      <c r="J2029" s="25">
        <f t="shared" si="127"/>
        <v>0</v>
      </c>
      <c r="K2029" s="15">
        <v>0</v>
      </c>
      <c r="L2029" s="17">
        <v>0</v>
      </c>
      <c r="M2029" s="25">
        <f t="shared" si="126"/>
        <v>0</v>
      </c>
      <c r="N2029" s="15">
        <v>0</v>
      </c>
      <c r="O2029" s="17">
        <v>0</v>
      </c>
      <c r="P2029" s="44">
        <f t="shared" si="128"/>
        <v>0</v>
      </c>
    </row>
    <row r="2030" spans="1:16" ht="14.1" customHeight="1">
      <c r="A2030" s="2">
        <v>980</v>
      </c>
      <c r="B2030" s="2" t="str">
        <f>VLOOKUP(A2030,Sheet2!$A$1:$B$114,2)</f>
        <v>Wilson Co</v>
      </c>
      <c r="C2030" s="2">
        <v>12</v>
      </c>
      <c r="D2030" s="2" t="str">
        <f>VLOOKUP(C2030,Sheet1!$A$1:$B$18,2)</f>
        <v>Other Professional Staff</v>
      </c>
      <c r="E2030" s="15">
        <v>13</v>
      </c>
      <c r="F2030" s="17">
        <v>17</v>
      </c>
      <c r="G2030" s="25">
        <f t="shared" si="125"/>
        <v>-4</v>
      </c>
      <c r="H2030" s="15">
        <v>4</v>
      </c>
      <c r="I2030" s="17">
        <v>4</v>
      </c>
      <c r="J2030" s="25">
        <f t="shared" si="127"/>
        <v>0</v>
      </c>
      <c r="K2030" s="15">
        <v>11</v>
      </c>
      <c r="L2030" s="17">
        <v>9</v>
      </c>
      <c r="M2030" s="25">
        <f t="shared" si="126"/>
        <v>2</v>
      </c>
      <c r="N2030" s="15">
        <v>28</v>
      </c>
      <c r="O2030" s="17">
        <v>30</v>
      </c>
      <c r="P2030" s="44">
        <f t="shared" si="128"/>
        <v>-2</v>
      </c>
    </row>
    <row r="2031" spans="1:16" ht="14.1" customHeight="1">
      <c r="A2031" s="2">
        <v>980</v>
      </c>
      <c r="B2031" s="2" t="str">
        <f>VLOOKUP(A2031,Sheet2!$A$1:$B$114,2)</f>
        <v>Wilson Co</v>
      </c>
      <c r="C2031" s="2">
        <v>13</v>
      </c>
      <c r="D2031" s="2" t="str">
        <f>VLOOKUP(C2031,Sheet1!$A$1:$B$18,2)</f>
        <v>Teacher Assistants</v>
      </c>
      <c r="E2031" s="15">
        <v>165</v>
      </c>
      <c r="F2031" s="17">
        <v>168</v>
      </c>
      <c r="G2031" s="25">
        <f t="shared" si="125"/>
        <v>-3</v>
      </c>
      <c r="H2031" s="15">
        <v>34</v>
      </c>
      <c r="I2031" s="17">
        <v>41</v>
      </c>
      <c r="J2031" s="25">
        <f t="shared" si="127"/>
        <v>-7</v>
      </c>
      <c r="K2031" s="15">
        <v>10</v>
      </c>
      <c r="L2031" s="17">
        <v>11</v>
      </c>
      <c r="M2031" s="25">
        <f t="shared" si="126"/>
        <v>-1</v>
      </c>
      <c r="N2031" s="15">
        <v>209</v>
      </c>
      <c r="O2031" s="17">
        <v>220</v>
      </c>
      <c r="P2031" s="44">
        <f t="shared" si="128"/>
        <v>-11</v>
      </c>
    </row>
    <row r="2032" spans="1:16" ht="14.1" customHeight="1">
      <c r="A2032" s="2">
        <v>980</v>
      </c>
      <c r="B2032" s="2" t="str">
        <f>VLOOKUP(A2032,Sheet2!$A$1:$B$114,2)</f>
        <v>Wilson Co</v>
      </c>
      <c r="C2032" s="2">
        <v>14</v>
      </c>
      <c r="D2032" s="2" t="str">
        <f>VLOOKUP(C2032,Sheet1!$A$1:$B$18,2)</f>
        <v>Technicians</v>
      </c>
      <c r="E2032" s="15">
        <v>3</v>
      </c>
      <c r="F2032" s="17">
        <v>3</v>
      </c>
      <c r="G2032" s="25">
        <f t="shared" si="125"/>
        <v>0</v>
      </c>
      <c r="H2032" s="15">
        <v>0</v>
      </c>
      <c r="I2032" s="17">
        <v>0</v>
      </c>
      <c r="J2032" s="25">
        <f t="shared" si="127"/>
        <v>0</v>
      </c>
      <c r="K2032" s="15">
        <v>7</v>
      </c>
      <c r="L2032" s="17">
        <v>7</v>
      </c>
      <c r="M2032" s="25">
        <f t="shared" si="126"/>
        <v>0</v>
      </c>
      <c r="N2032" s="15">
        <v>10</v>
      </c>
      <c r="O2032" s="17">
        <v>10</v>
      </c>
      <c r="P2032" s="44">
        <f t="shared" si="128"/>
        <v>0</v>
      </c>
    </row>
    <row r="2033" spans="1:16" ht="14.1" customHeight="1">
      <c r="A2033" s="2">
        <v>980</v>
      </c>
      <c r="B2033" s="2" t="str">
        <f>VLOOKUP(A2033,Sheet2!$A$1:$B$114,2)</f>
        <v>Wilson Co</v>
      </c>
      <c r="C2033" s="2">
        <v>15</v>
      </c>
      <c r="D2033" s="2" t="str">
        <f>VLOOKUP(C2033,Sheet1!$A$1:$B$18,2)</f>
        <v>Clerks/Secretaries</v>
      </c>
      <c r="E2033" s="15">
        <v>31</v>
      </c>
      <c r="F2033" s="17">
        <v>7</v>
      </c>
      <c r="G2033" s="25">
        <f t="shared" si="125"/>
        <v>24</v>
      </c>
      <c r="H2033" s="15">
        <v>53</v>
      </c>
      <c r="I2033" s="17">
        <v>77</v>
      </c>
      <c r="J2033" s="25">
        <f t="shared" si="127"/>
        <v>-24</v>
      </c>
      <c r="K2033" s="15">
        <v>6</v>
      </c>
      <c r="L2033" s="17">
        <v>6</v>
      </c>
      <c r="M2033" s="25">
        <f t="shared" si="126"/>
        <v>0</v>
      </c>
      <c r="N2033" s="15">
        <v>90</v>
      </c>
      <c r="O2033" s="17">
        <v>90</v>
      </c>
      <c r="P2033" s="44">
        <f t="shared" si="128"/>
        <v>0</v>
      </c>
    </row>
    <row r="2034" spans="1:16" ht="14.1" customHeight="1">
      <c r="A2034" s="2">
        <v>980</v>
      </c>
      <c r="B2034" s="2" t="str">
        <f>VLOOKUP(A2034,Sheet2!$A$1:$B$114,2)</f>
        <v>Wilson Co</v>
      </c>
      <c r="C2034" s="2">
        <v>16</v>
      </c>
      <c r="D2034" s="2" t="str">
        <f>VLOOKUP(C2034,Sheet1!$A$1:$B$18,2)</f>
        <v>Service Workers</v>
      </c>
      <c r="E2034" s="15">
        <v>72</v>
      </c>
      <c r="F2034" s="17">
        <v>75</v>
      </c>
      <c r="G2034" s="25">
        <f t="shared" si="125"/>
        <v>-3</v>
      </c>
      <c r="H2034" s="15">
        <v>0</v>
      </c>
      <c r="I2034" s="17">
        <v>0</v>
      </c>
      <c r="J2034" s="25">
        <f t="shared" si="127"/>
        <v>0</v>
      </c>
      <c r="K2034" s="15">
        <v>83</v>
      </c>
      <c r="L2034" s="17">
        <v>88</v>
      </c>
      <c r="M2034" s="25">
        <f t="shared" si="126"/>
        <v>-5</v>
      </c>
      <c r="N2034" s="15">
        <v>155</v>
      </c>
      <c r="O2034" s="17">
        <v>163</v>
      </c>
      <c r="P2034" s="44">
        <f t="shared" si="128"/>
        <v>-8</v>
      </c>
    </row>
    <row r="2035" spans="1:16" ht="14.1" customHeight="1">
      <c r="A2035" s="2">
        <v>980</v>
      </c>
      <c r="B2035" s="2" t="str">
        <f>VLOOKUP(A2035,Sheet2!$A$1:$B$114,2)</f>
        <v>Wilson Co</v>
      </c>
      <c r="C2035" s="2">
        <v>17</v>
      </c>
      <c r="D2035" s="2" t="str">
        <f>VLOOKUP(C2035,Sheet1!$A$1:$B$18,2)</f>
        <v>Skilled Crafts</v>
      </c>
      <c r="E2035" s="15">
        <v>14</v>
      </c>
      <c r="F2035" s="17">
        <v>16</v>
      </c>
      <c r="G2035" s="25">
        <f t="shared" si="125"/>
        <v>-2</v>
      </c>
      <c r="H2035" s="15">
        <v>0</v>
      </c>
      <c r="I2035" s="17">
        <v>0</v>
      </c>
      <c r="J2035" s="25">
        <f t="shared" si="127"/>
        <v>0</v>
      </c>
      <c r="K2035" s="15">
        <v>17</v>
      </c>
      <c r="L2035" s="17">
        <v>16</v>
      </c>
      <c r="M2035" s="25">
        <f t="shared" si="126"/>
        <v>1</v>
      </c>
      <c r="N2035" s="15">
        <v>31</v>
      </c>
      <c r="O2035" s="17">
        <v>32</v>
      </c>
      <c r="P2035" s="44">
        <f t="shared" si="128"/>
        <v>-1</v>
      </c>
    </row>
    <row r="2036" spans="1:16" ht="14.1" customHeight="1">
      <c r="A2036" s="2">
        <v>980</v>
      </c>
      <c r="B2036" s="2" t="str">
        <f>VLOOKUP(A2036,Sheet2!$A$1:$B$114,2)</f>
        <v>Wilson Co</v>
      </c>
      <c r="C2036" s="2">
        <v>18</v>
      </c>
      <c r="D2036" s="2" t="str">
        <f>VLOOKUP(C2036,Sheet1!$A$1:$B$18,2)</f>
        <v>Laborers Unskilled</v>
      </c>
      <c r="E2036" s="15">
        <v>0</v>
      </c>
      <c r="F2036" s="17">
        <v>0</v>
      </c>
      <c r="G2036" s="25">
        <f t="shared" si="125"/>
        <v>0</v>
      </c>
      <c r="H2036" s="15">
        <v>0</v>
      </c>
      <c r="I2036" s="17">
        <v>0</v>
      </c>
      <c r="J2036" s="25">
        <f t="shared" si="127"/>
        <v>0</v>
      </c>
      <c r="K2036" s="15">
        <v>0</v>
      </c>
      <c r="L2036" s="17">
        <v>0</v>
      </c>
      <c r="M2036" s="25">
        <f t="shared" si="126"/>
        <v>0</v>
      </c>
      <c r="N2036" s="15">
        <v>0</v>
      </c>
      <c r="O2036" s="17">
        <v>0</v>
      </c>
      <c r="P2036" s="44">
        <f t="shared" si="128"/>
        <v>0</v>
      </c>
    </row>
    <row r="2037" spans="1:16" ht="14.1" customHeight="1">
      <c r="A2037" s="2">
        <v>990</v>
      </c>
      <c r="B2037" s="2" t="str">
        <f>VLOOKUP(A2037,Sheet2!$A$1:$B$114,2)</f>
        <v>Yadkin Co</v>
      </c>
      <c r="C2037" s="2">
        <v>1</v>
      </c>
      <c r="D2037" s="2" t="str">
        <f>VLOOKUP(C2037,Sheet1!$A$1:$B$18,2)</f>
        <v>Officials, Administrators, Managers</v>
      </c>
      <c r="E2037" s="15">
        <v>6</v>
      </c>
      <c r="F2037" s="17">
        <v>4</v>
      </c>
      <c r="G2037" s="25">
        <f t="shared" si="125"/>
        <v>2</v>
      </c>
      <c r="H2037" s="15">
        <v>0</v>
      </c>
      <c r="I2037" s="17">
        <v>1</v>
      </c>
      <c r="J2037" s="25">
        <f t="shared" si="127"/>
        <v>-1</v>
      </c>
      <c r="K2037" s="15">
        <v>0</v>
      </c>
      <c r="L2037" s="17">
        <v>1</v>
      </c>
      <c r="M2037" s="25">
        <f t="shared" si="126"/>
        <v>-1</v>
      </c>
      <c r="N2037" s="15">
        <v>6</v>
      </c>
      <c r="O2037" s="17">
        <v>6</v>
      </c>
      <c r="P2037" s="44">
        <f t="shared" si="128"/>
        <v>0</v>
      </c>
    </row>
    <row r="2038" spans="1:16" ht="14.1" customHeight="1">
      <c r="A2038" s="2">
        <v>990</v>
      </c>
      <c r="B2038" s="2" t="str">
        <f>VLOOKUP(A2038,Sheet2!$A$1:$B$114,2)</f>
        <v>Yadkin Co</v>
      </c>
      <c r="C2038" s="2">
        <v>2</v>
      </c>
      <c r="D2038" s="2" t="str">
        <f>VLOOKUP(C2038,Sheet1!$A$1:$B$18,2)</f>
        <v>Principals</v>
      </c>
      <c r="E2038" s="15">
        <v>14</v>
      </c>
      <c r="F2038" s="17">
        <v>14</v>
      </c>
      <c r="G2038" s="25">
        <f t="shared" si="125"/>
        <v>0</v>
      </c>
      <c r="H2038" s="15">
        <v>0</v>
      </c>
      <c r="I2038" s="17">
        <v>0</v>
      </c>
      <c r="J2038" s="25">
        <f t="shared" si="127"/>
        <v>0</v>
      </c>
      <c r="K2038" s="15">
        <v>0</v>
      </c>
      <c r="L2038" s="17">
        <v>0</v>
      </c>
      <c r="M2038" s="25">
        <f t="shared" si="126"/>
        <v>0</v>
      </c>
      <c r="N2038" s="15">
        <v>14</v>
      </c>
      <c r="O2038" s="17">
        <v>14</v>
      </c>
      <c r="P2038" s="44">
        <f t="shared" si="128"/>
        <v>0</v>
      </c>
    </row>
    <row r="2039" spans="1:16" ht="14.1" customHeight="1">
      <c r="A2039" s="2">
        <v>990</v>
      </c>
      <c r="B2039" s="2" t="str">
        <f>VLOOKUP(A2039,Sheet2!$A$1:$B$114,2)</f>
        <v>Yadkin Co</v>
      </c>
      <c r="C2039" s="2">
        <v>3</v>
      </c>
      <c r="D2039" s="2" t="str">
        <f>VLOOKUP(C2039,Sheet1!$A$1:$B$18,2)</f>
        <v>Assistant Principals, Teaching</v>
      </c>
      <c r="E2039" s="15">
        <v>0</v>
      </c>
      <c r="F2039" s="17">
        <v>0</v>
      </c>
      <c r="G2039" s="25">
        <f t="shared" si="125"/>
        <v>0</v>
      </c>
      <c r="H2039" s="15">
        <v>0</v>
      </c>
      <c r="I2039" s="17">
        <v>0</v>
      </c>
      <c r="J2039" s="25">
        <f t="shared" si="127"/>
        <v>0</v>
      </c>
      <c r="K2039" s="15">
        <v>0</v>
      </c>
      <c r="L2039" s="17">
        <v>0</v>
      </c>
      <c r="M2039" s="25">
        <f t="shared" si="126"/>
        <v>0</v>
      </c>
      <c r="N2039" s="15">
        <v>0</v>
      </c>
      <c r="O2039" s="17">
        <v>0</v>
      </c>
      <c r="P2039" s="44">
        <f t="shared" si="128"/>
        <v>0</v>
      </c>
    </row>
    <row r="2040" spans="1:16" ht="14.1" customHeight="1">
      <c r="A2040" s="2">
        <v>990</v>
      </c>
      <c r="B2040" s="2" t="str">
        <f>VLOOKUP(A2040,Sheet2!$A$1:$B$114,2)</f>
        <v>Yadkin Co</v>
      </c>
      <c r="C2040" s="2">
        <v>4</v>
      </c>
      <c r="D2040" s="2" t="str">
        <f>VLOOKUP(C2040,Sheet1!$A$1:$B$18,2)</f>
        <v>Assistant Principals, Non-Teaching</v>
      </c>
      <c r="E2040" s="15">
        <v>6</v>
      </c>
      <c r="F2040" s="17">
        <v>7</v>
      </c>
      <c r="G2040" s="25">
        <f t="shared" si="125"/>
        <v>-1</v>
      </c>
      <c r="H2040" s="15">
        <v>0</v>
      </c>
      <c r="I2040" s="17">
        <v>0</v>
      </c>
      <c r="J2040" s="25">
        <f t="shared" si="127"/>
        <v>0</v>
      </c>
      <c r="K2040" s="15">
        <v>3</v>
      </c>
      <c r="L2040" s="17">
        <v>4</v>
      </c>
      <c r="M2040" s="25">
        <f t="shared" si="126"/>
        <v>-1</v>
      </c>
      <c r="N2040" s="15">
        <v>9</v>
      </c>
      <c r="O2040" s="17">
        <v>11</v>
      </c>
      <c r="P2040" s="44">
        <f t="shared" si="128"/>
        <v>-2</v>
      </c>
    </row>
    <row r="2041" spans="1:16" ht="14.1" customHeight="1">
      <c r="A2041" s="2">
        <v>990</v>
      </c>
      <c r="B2041" s="2" t="str">
        <f>VLOOKUP(A2041,Sheet2!$A$1:$B$114,2)</f>
        <v>Yadkin Co</v>
      </c>
      <c r="C2041" s="2">
        <v>5</v>
      </c>
      <c r="D2041" s="2" t="str">
        <f>VLOOKUP(C2041,Sheet1!$A$1:$B$18,2)</f>
        <v>Elementry Teachers</v>
      </c>
      <c r="E2041" s="15">
        <v>180</v>
      </c>
      <c r="F2041" s="17">
        <v>169</v>
      </c>
      <c r="G2041" s="25">
        <f t="shared" si="125"/>
        <v>11</v>
      </c>
      <c r="H2041" s="15">
        <v>16</v>
      </c>
      <c r="I2041" s="17">
        <v>22</v>
      </c>
      <c r="J2041" s="25">
        <f t="shared" si="127"/>
        <v>-6</v>
      </c>
      <c r="K2041" s="15">
        <v>0</v>
      </c>
      <c r="L2041" s="17">
        <v>1</v>
      </c>
      <c r="M2041" s="25">
        <f t="shared" si="126"/>
        <v>-1</v>
      </c>
      <c r="N2041" s="15">
        <v>196</v>
      </c>
      <c r="O2041" s="17">
        <v>192</v>
      </c>
      <c r="P2041" s="44">
        <f t="shared" si="128"/>
        <v>4</v>
      </c>
    </row>
    <row r="2042" spans="1:16" ht="14.1" customHeight="1">
      <c r="A2042" s="2">
        <v>990</v>
      </c>
      <c r="B2042" s="2" t="str">
        <f>VLOOKUP(A2042,Sheet2!$A$1:$B$114,2)</f>
        <v>Yadkin Co</v>
      </c>
      <c r="C2042" s="2">
        <v>6</v>
      </c>
      <c r="D2042" s="2" t="str">
        <f>VLOOKUP(C2042,Sheet1!$A$1:$B$18,2)</f>
        <v>Secondary Teachers</v>
      </c>
      <c r="E2042" s="15">
        <v>92</v>
      </c>
      <c r="F2042" s="17">
        <v>92</v>
      </c>
      <c r="G2042" s="25">
        <f t="shared" si="125"/>
        <v>0</v>
      </c>
      <c r="H2042" s="15">
        <v>2</v>
      </c>
      <c r="I2042" s="17">
        <v>2</v>
      </c>
      <c r="J2042" s="25">
        <f t="shared" si="127"/>
        <v>0</v>
      </c>
      <c r="K2042" s="15">
        <v>0</v>
      </c>
      <c r="L2042" s="17">
        <v>0</v>
      </c>
      <c r="M2042" s="25">
        <f t="shared" si="126"/>
        <v>0</v>
      </c>
      <c r="N2042" s="15">
        <v>94</v>
      </c>
      <c r="O2042" s="17">
        <v>94</v>
      </c>
      <c r="P2042" s="44">
        <f t="shared" si="128"/>
        <v>0</v>
      </c>
    </row>
    <row r="2043" spans="1:16" ht="14.1" customHeight="1">
      <c r="A2043" s="2">
        <v>990</v>
      </c>
      <c r="B2043" s="2" t="str">
        <f>VLOOKUP(A2043,Sheet2!$A$1:$B$114,2)</f>
        <v>Yadkin Co</v>
      </c>
      <c r="C2043" s="2">
        <v>7</v>
      </c>
      <c r="D2043" s="2" t="str">
        <f>VLOOKUP(C2043,Sheet1!$A$1:$B$18,2)</f>
        <v>Other Teachers</v>
      </c>
      <c r="E2043" s="15">
        <v>80</v>
      </c>
      <c r="F2043" s="17">
        <v>76</v>
      </c>
      <c r="G2043" s="25">
        <f t="shared" si="125"/>
        <v>4</v>
      </c>
      <c r="H2043" s="15">
        <v>16</v>
      </c>
      <c r="I2043" s="17">
        <v>21</v>
      </c>
      <c r="J2043" s="25">
        <f t="shared" si="127"/>
        <v>-5</v>
      </c>
      <c r="K2043" s="15">
        <v>2</v>
      </c>
      <c r="L2043" s="17">
        <v>2</v>
      </c>
      <c r="M2043" s="25">
        <f t="shared" si="126"/>
        <v>0</v>
      </c>
      <c r="N2043" s="15">
        <v>98</v>
      </c>
      <c r="O2043" s="17">
        <v>99</v>
      </c>
      <c r="P2043" s="44">
        <f t="shared" si="128"/>
        <v>-1</v>
      </c>
    </row>
    <row r="2044" spans="1:16" ht="14.1" customHeight="1">
      <c r="A2044" s="2">
        <v>990</v>
      </c>
      <c r="B2044" s="2" t="str">
        <f>VLOOKUP(A2044,Sheet2!$A$1:$B$114,2)</f>
        <v>Yadkin Co</v>
      </c>
      <c r="C2044" s="2">
        <v>8</v>
      </c>
      <c r="D2044" s="2" t="str">
        <f>VLOOKUP(C2044,Sheet1!$A$1:$B$18,2)</f>
        <v>Guidence Personnel</v>
      </c>
      <c r="E2044" s="15">
        <v>10</v>
      </c>
      <c r="F2044" s="17">
        <v>16</v>
      </c>
      <c r="G2044" s="25">
        <f t="shared" si="125"/>
        <v>-6</v>
      </c>
      <c r="H2044" s="15">
        <v>2</v>
      </c>
      <c r="I2044" s="17">
        <v>0</v>
      </c>
      <c r="J2044" s="25">
        <f t="shared" si="127"/>
        <v>2</v>
      </c>
      <c r="K2044" s="15">
        <v>3</v>
      </c>
      <c r="L2044" s="17">
        <v>0</v>
      </c>
      <c r="M2044" s="25">
        <f t="shared" si="126"/>
        <v>3</v>
      </c>
      <c r="N2044" s="15">
        <v>15</v>
      </c>
      <c r="O2044" s="17">
        <v>16</v>
      </c>
      <c r="P2044" s="44">
        <f t="shared" si="128"/>
        <v>-1</v>
      </c>
    </row>
    <row r="2045" spans="1:16" ht="14.1" customHeight="1">
      <c r="A2045" s="2">
        <v>990</v>
      </c>
      <c r="B2045" s="2" t="str">
        <f>VLOOKUP(A2045,Sheet2!$A$1:$B$114,2)</f>
        <v>Yadkin Co</v>
      </c>
      <c r="C2045" s="2">
        <v>9</v>
      </c>
      <c r="D2045" s="2" t="str">
        <f>VLOOKUP(C2045,Sheet1!$A$1:$B$18,2)</f>
        <v>Psychology Personnel</v>
      </c>
      <c r="E2045" s="15">
        <v>3</v>
      </c>
      <c r="F2045" s="17">
        <v>3</v>
      </c>
      <c r="G2045" s="25">
        <f t="shared" si="125"/>
        <v>0</v>
      </c>
      <c r="H2045" s="15">
        <v>0</v>
      </c>
      <c r="I2045" s="17">
        <v>0</v>
      </c>
      <c r="J2045" s="25">
        <f t="shared" si="127"/>
        <v>0</v>
      </c>
      <c r="K2045" s="15">
        <v>0</v>
      </c>
      <c r="L2045" s="17">
        <v>0</v>
      </c>
      <c r="M2045" s="25">
        <f t="shared" si="126"/>
        <v>0</v>
      </c>
      <c r="N2045" s="15">
        <v>3</v>
      </c>
      <c r="O2045" s="17">
        <v>3</v>
      </c>
      <c r="P2045" s="44">
        <f t="shared" si="128"/>
        <v>0</v>
      </c>
    </row>
    <row r="2046" spans="1:16" ht="14.1" customHeight="1">
      <c r="A2046" s="2">
        <v>990</v>
      </c>
      <c r="B2046" s="2" t="str">
        <f>VLOOKUP(A2046,Sheet2!$A$1:$B$114,2)</f>
        <v>Yadkin Co</v>
      </c>
      <c r="C2046" s="2">
        <v>10</v>
      </c>
      <c r="D2046" s="2" t="str">
        <f>VLOOKUP(C2046,Sheet1!$A$1:$B$18,2)</f>
        <v>Media Cordinators and Audio Visual</v>
      </c>
      <c r="E2046" s="15">
        <v>5</v>
      </c>
      <c r="F2046" s="17">
        <v>12</v>
      </c>
      <c r="G2046" s="25">
        <f t="shared" si="125"/>
        <v>-7</v>
      </c>
      <c r="H2046" s="15">
        <v>3</v>
      </c>
      <c r="I2046" s="17">
        <v>0</v>
      </c>
      <c r="J2046" s="25">
        <f t="shared" si="127"/>
        <v>3</v>
      </c>
      <c r="K2046" s="15">
        <v>3</v>
      </c>
      <c r="L2046" s="17">
        <v>0</v>
      </c>
      <c r="M2046" s="25">
        <f t="shared" si="126"/>
        <v>3</v>
      </c>
      <c r="N2046" s="15">
        <v>11</v>
      </c>
      <c r="O2046" s="17">
        <v>12</v>
      </c>
      <c r="P2046" s="44">
        <f t="shared" si="128"/>
        <v>-1</v>
      </c>
    </row>
    <row r="2047" spans="1:16" ht="14.1" customHeight="1">
      <c r="A2047" s="2">
        <v>990</v>
      </c>
      <c r="B2047" s="2" t="str">
        <f>VLOOKUP(A2047,Sheet2!$A$1:$B$114,2)</f>
        <v>Yadkin Co</v>
      </c>
      <c r="C2047" s="2">
        <v>11</v>
      </c>
      <c r="D2047" s="2" t="str">
        <f>VLOOKUP(C2047,Sheet1!$A$1:$B$18,2)</f>
        <v>Consultants and Supervisors of Instructions</v>
      </c>
      <c r="E2047" s="15">
        <v>2</v>
      </c>
      <c r="F2047" s="17">
        <v>4</v>
      </c>
      <c r="G2047" s="25">
        <f t="shared" ref="G2047:G2072" si="129">E2047-F2047</f>
        <v>-2</v>
      </c>
      <c r="H2047" s="15">
        <v>1</v>
      </c>
      <c r="I2047" s="17">
        <v>0</v>
      </c>
      <c r="J2047" s="25">
        <f t="shared" si="127"/>
        <v>1</v>
      </c>
      <c r="K2047" s="15">
        <v>4</v>
      </c>
      <c r="L2047" s="17">
        <v>3</v>
      </c>
      <c r="M2047" s="25">
        <f t="shared" si="126"/>
        <v>1</v>
      </c>
      <c r="N2047" s="15">
        <v>7</v>
      </c>
      <c r="O2047" s="17">
        <v>7</v>
      </c>
      <c r="P2047" s="44">
        <f t="shared" si="128"/>
        <v>0</v>
      </c>
    </row>
    <row r="2048" spans="1:16" ht="14.1" customHeight="1">
      <c r="A2048" s="2">
        <v>990</v>
      </c>
      <c r="B2048" s="2" t="str">
        <f>VLOOKUP(A2048,Sheet2!$A$1:$B$114,2)</f>
        <v>Yadkin Co</v>
      </c>
      <c r="C2048" s="2">
        <v>12</v>
      </c>
      <c r="D2048" s="2" t="str">
        <f>VLOOKUP(C2048,Sheet1!$A$1:$B$18,2)</f>
        <v>Other Professional Staff</v>
      </c>
      <c r="E2048" s="15">
        <v>16</v>
      </c>
      <c r="F2048" s="17">
        <v>15</v>
      </c>
      <c r="G2048" s="25">
        <f t="shared" si="129"/>
        <v>1</v>
      </c>
      <c r="H2048" s="15">
        <v>5</v>
      </c>
      <c r="I2048" s="17">
        <v>5</v>
      </c>
      <c r="J2048" s="25">
        <f t="shared" si="127"/>
        <v>0</v>
      </c>
      <c r="K2048" s="15">
        <v>6</v>
      </c>
      <c r="L2048" s="17">
        <v>5</v>
      </c>
      <c r="M2048" s="25">
        <f t="shared" si="126"/>
        <v>1</v>
      </c>
      <c r="N2048" s="15">
        <v>27</v>
      </c>
      <c r="O2048" s="17">
        <v>25</v>
      </c>
      <c r="P2048" s="44">
        <f t="shared" si="128"/>
        <v>2</v>
      </c>
    </row>
    <row r="2049" spans="1:16" ht="14.1" customHeight="1">
      <c r="A2049" s="2">
        <v>990</v>
      </c>
      <c r="B2049" s="2" t="str">
        <f>VLOOKUP(A2049,Sheet2!$A$1:$B$114,2)</f>
        <v>Yadkin Co</v>
      </c>
      <c r="C2049" s="2">
        <v>13</v>
      </c>
      <c r="D2049" s="2" t="str">
        <f>VLOOKUP(C2049,Sheet1!$A$1:$B$18,2)</f>
        <v>Teacher Assistants</v>
      </c>
      <c r="E2049" s="15">
        <v>85</v>
      </c>
      <c r="F2049" s="17">
        <v>92</v>
      </c>
      <c r="G2049" s="25">
        <f t="shared" si="129"/>
        <v>-7</v>
      </c>
      <c r="H2049" s="15">
        <v>19</v>
      </c>
      <c r="I2049" s="17">
        <v>20</v>
      </c>
      <c r="J2049" s="25">
        <f t="shared" si="127"/>
        <v>-1</v>
      </c>
      <c r="K2049" s="15">
        <v>13</v>
      </c>
      <c r="L2049" s="17">
        <v>14</v>
      </c>
      <c r="M2049" s="25">
        <f t="shared" si="126"/>
        <v>-1</v>
      </c>
      <c r="N2049" s="15">
        <v>117</v>
      </c>
      <c r="O2049" s="17">
        <v>126</v>
      </c>
      <c r="P2049" s="44">
        <f t="shared" si="128"/>
        <v>-9</v>
      </c>
    </row>
    <row r="2050" spans="1:16" ht="14.1" customHeight="1">
      <c r="A2050" s="2">
        <v>990</v>
      </c>
      <c r="B2050" s="2" t="str">
        <f>VLOOKUP(A2050,Sheet2!$A$1:$B$114,2)</f>
        <v>Yadkin Co</v>
      </c>
      <c r="C2050" s="2">
        <v>14</v>
      </c>
      <c r="D2050" s="2" t="str">
        <f>VLOOKUP(C2050,Sheet1!$A$1:$B$18,2)</f>
        <v>Technicians</v>
      </c>
      <c r="E2050" s="15">
        <v>2</v>
      </c>
      <c r="F2050" s="17">
        <v>2</v>
      </c>
      <c r="G2050" s="25">
        <f t="shared" si="129"/>
        <v>0</v>
      </c>
      <c r="H2050" s="15">
        <v>0</v>
      </c>
      <c r="I2050" s="17">
        <v>0</v>
      </c>
      <c r="J2050" s="25">
        <f t="shared" si="127"/>
        <v>0</v>
      </c>
      <c r="K2050" s="15">
        <v>2</v>
      </c>
      <c r="L2050" s="17">
        <v>2</v>
      </c>
      <c r="M2050" s="25">
        <f t="shared" si="126"/>
        <v>0</v>
      </c>
      <c r="N2050" s="15">
        <v>4</v>
      </c>
      <c r="O2050" s="17">
        <v>4</v>
      </c>
      <c r="P2050" s="44">
        <f t="shared" si="128"/>
        <v>0</v>
      </c>
    </row>
    <row r="2051" spans="1:16" ht="14.1" customHeight="1">
      <c r="A2051" s="2">
        <v>990</v>
      </c>
      <c r="B2051" s="2" t="str">
        <f>VLOOKUP(A2051,Sheet2!$A$1:$B$114,2)</f>
        <v>Yadkin Co</v>
      </c>
      <c r="C2051" s="2">
        <v>15</v>
      </c>
      <c r="D2051" s="2" t="str">
        <f>VLOOKUP(C2051,Sheet1!$A$1:$B$18,2)</f>
        <v>Clerks/Secretaries</v>
      </c>
      <c r="E2051" s="15">
        <v>35</v>
      </c>
      <c r="F2051" s="17">
        <v>22</v>
      </c>
      <c r="G2051" s="25">
        <f t="shared" si="129"/>
        <v>13</v>
      </c>
      <c r="H2051" s="15">
        <v>3</v>
      </c>
      <c r="I2051" s="17">
        <v>14</v>
      </c>
      <c r="J2051" s="25">
        <f t="shared" si="127"/>
        <v>-11</v>
      </c>
      <c r="K2051" s="15">
        <v>7</v>
      </c>
      <c r="L2051" s="17">
        <v>7</v>
      </c>
      <c r="M2051" s="25">
        <f t="shared" ref="M2051:M2071" si="130">K2051-L2051</f>
        <v>0</v>
      </c>
      <c r="N2051" s="15">
        <v>45</v>
      </c>
      <c r="O2051" s="17">
        <v>43</v>
      </c>
      <c r="P2051" s="44">
        <f t="shared" si="128"/>
        <v>2</v>
      </c>
    </row>
    <row r="2052" spans="1:16" ht="14.1" customHeight="1">
      <c r="A2052" s="2">
        <v>990</v>
      </c>
      <c r="B2052" s="2" t="str">
        <f>VLOOKUP(A2052,Sheet2!$A$1:$B$114,2)</f>
        <v>Yadkin Co</v>
      </c>
      <c r="C2052" s="2">
        <v>16</v>
      </c>
      <c r="D2052" s="2" t="str">
        <f>VLOOKUP(C2052,Sheet1!$A$1:$B$18,2)</f>
        <v>Service Workers</v>
      </c>
      <c r="E2052" s="15">
        <v>32</v>
      </c>
      <c r="F2052" s="17">
        <v>5</v>
      </c>
      <c r="G2052" s="25">
        <f t="shared" si="129"/>
        <v>27</v>
      </c>
      <c r="H2052" s="15">
        <v>0</v>
      </c>
      <c r="I2052" s="17">
        <v>30</v>
      </c>
      <c r="J2052" s="25">
        <f t="shared" ref="J2052:J2072" si="131">H2052-I2052</f>
        <v>-30</v>
      </c>
      <c r="K2052" s="15">
        <v>66</v>
      </c>
      <c r="L2052" s="17">
        <v>68</v>
      </c>
      <c r="M2052" s="25">
        <f t="shared" si="130"/>
        <v>-2</v>
      </c>
      <c r="N2052" s="15">
        <v>98</v>
      </c>
      <c r="O2052" s="17">
        <v>103</v>
      </c>
      <c r="P2052" s="44">
        <f t="shared" ref="P2052:P2072" si="132">N2052-O2052</f>
        <v>-5</v>
      </c>
    </row>
    <row r="2053" spans="1:16" ht="14.1" customHeight="1">
      <c r="A2053" s="2">
        <v>990</v>
      </c>
      <c r="B2053" s="2" t="str">
        <f>VLOOKUP(A2053,Sheet2!$A$1:$B$114,2)</f>
        <v>Yadkin Co</v>
      </c>
      <c r="C2053" s="2">
        <v>17</v>
      </c>
      <c r="D2053" s="2" t="str">
        <f>VLOOKUP(C2053,Sheet1!$A$1:$B$18,2)</f>
        <v>Skilled Crafts</v>
      </c>
      <c r="E2053" s="15">
        <v>4</v>
      </c>
      <c r="F2053" s="17">
        <v>4</v>
      </c>
      <c r="G2053" s="25">
        <f t="shared" si="129"/>
        <v>0</v>
      </c>
      <c r="H2053" s="15">
        <v>0</v>
      </c>
      <c r="I2053" s="17">
        <v>0</v>
      </c>
      <c r="J2053" s="25">
        <f t="shared" si="131"/>
        <v>0</v>
      </c>
      <c r="K2053" s="15">
        <v>13</v>
      </c>
      <c r="L2053" s="17">
        <v>13</v>
      </c>
      <c r="M2053" s="25">
        <f t="shared" si="130"/>
        <v>0</v>
      </c>
      <c r="N2053" s="15">
        <v>17</v>
      </c>
      <c r="O2053" s="17">
        <v>17</v>
      </c>
      <c r="P2053" s="44">
        <f t="shared" si="132"/>
        <v>0</v>
      </c>
    </row>
    <row r="2054" spans="1:16" ht="14.1" customHeight="1">
      <c r="A2054" s="2">
        <v>990</v>
      </c>
      <c r="B2054" s="2" t="str">
        <f>VLOOKUP(A2054,Sheet2!$A$1:$B$114,2)</f>
        <v>Yadkin Co</v>
      </c>
      <c r="C2054" s="2">
        <v>18</v>
      </c>
      <c r="D2054" s="2" t="str">
        <f>VLOOKUP(C2054,Sheet1!$A$1:$B$18,2)</f>
        <v>Laborers Unskilled</v>
      </c>
      <c r="E2054" s="15">
        <v>1</v>
      </c>
      <c r="F2054" s="17">
        <v>0</v>
      </c>
      <c r="G2054" s="25">
        <f t="shared" si="129"/>
        <v>1</v>
      </c>
      <c r="H2054" s="15">
        <v>0</v>
      </c>
      <c r="I2054" s="17">
        <v>1</v>
      </c>
      <c r="J2054" s="25">
        <f t="shared" si="131"/>
        <v>-1</v>
      </c>
      <c r="K2054" s="15">
        <v>0</v>
      </c>
      <c r="L2054" s="17">
        <v>0</v>
      </c>
      <c r="M2054" s="25">
        <f t="shared" si="130"/>
        <v>0</v>
      </c>
      <c r="N2054" s="15">
        <v>1</v>
      </c>
      <c r="O2054" s="17">
        <v>1</v>
      </c>
      <c r="P2054" s="44">
        <f t="shared" si="132"/>
        <v>0</v>
      </c>
    </row>
    <row r="2055" spans="1:16" ht="14.1" customHeight="1">
      <c r="A2055" s="2">
        <v>995</v>
      </c>
      <c r="B2055" s="2" t="str">
        <f>VLOOKUP(A2055,Sheet2!$A$1:$B$114,2)</f>
        <v xml:space="preserve">Yancey Co </v>
      </c>
      <c r="C2055" s="2">
        <v>1</v>
      </c>
      <c r="D2055" s="2" t="str">
        <f>VLOOKUP(C2055,Sheet1!$A$1:$B$18,2)</f>
        <v>Officials, Administrators, Managers</v>
      </c>
      <c r="E2055" s="15">
        <v>6</v>
      </c>
      <c r="F2055" s="17">
        <v>7</v>
      </c>
      <c r="G2055" s="25">
        <f t="shared" si="129"/>
        <v>-1</v>
      </c>
      <c r="H2055" s="15">
        <v>1</v>
      </c>
      <c r="I2055" s="17">
        <v>1</v>
      </c>
      <c r="J2055" s="25">
        <f t="shared" si="131"/>
        <v>0</v>
      </c>
      <c r="K2055" s="15">
        <v>1</v>
      </c>
      <c r="L2055" s="17">
        <v>1</v>
      </c>
      <c r="M2055" s="25">
        <f t="shared" si="130"/>
        <v>0</v>
      </c>
      <c r="N2055" s="15">
        <v>8</v>
      </c>
      <c r="O2055" s="17">
        <v>9</v>
      </c>
      <c r="P2055" s="44">
        <f t="shared" si="132"/>
        <v>-1</v>
      </c>
    </row>
    <row r="2056" spans="1:16" ht="14.1" customHeight="1">
      <c r="A2056" s="2">
        <v>995</v>
      </c>
      <c r="B2056" s="2" t="str">
        <f>VLOOKUP(A2056,Sheet2!$A$1:$B$114,2)</f>
        <v xml:space="preserve">Yancey Co </v>
      </c>
      <c r="C2056" s="2">
        <v>2</v>
      </c>
      <c r="D2056" s="2" t="str">
        <f>VLOOKUP(C2056,Sheet1!$A$1:$B$18,2)</f>
        <v>Principals</v>
      </c>
      <c r="E2056" s="15">
        <v>9</v>
      </c>
      <c r="F2056" s="17">
        <v>9</v>
      </c>
      <c r="G2056" s="25">
        <f t="shared" si="129"/>
        <v>0</v>
      </c>
      <c r="H2056" s="15">
        <v>0</v>
      </c>
      <c r="I2056" s="17">
        <v>0</v>
      </c>
      <c r="J2056" s="25">
        <f t="shared" si="131"/>
        <v>0</v>
      </c>
      <c r="K2056" s="15">
        <v>0</v>
      </c>
      <c r="L2056" s="17">
        <v>0</v>
      </c>
      <c r="M2056" s="25">
        <f t="shared" si="130"/>
        <v>0</v>
      </c>
      <c r="N2056" s="15">
        <v>9</v>
      </c>
      <c r="O2056" s="17">
        <v>9</v>
      </c>
      <c r="P2056" s="44">
        <f t="shared" si="132"/>
        <v>0</v>
      </c>
    </row>
    <row r="2057" spans="1:16" ht="14.1" customHeight="1">
      <c r="A2057" s="2">
        <v>995</v>
      </c>
      <c r="B2057" s="2" t="str">
        <f>VLOOKUP(A2057,Sheet2!$A$1:$B$114,2)</f>
        <v xml:space="preserve">Yancey Co </v>
      </c>
      <c r="C2057" s="2">
        <v>3</v>
      </c>
      <c r="D2057" s="2" t="str">
        <f>VLOOKUP(C2057,Sheet1!$A$1:$B$18,2)</f>
        <v>Assistant Principals, Teaching</v>
      </c>
      <c r="E2057" s="15">
        <v>0</v>
      </c>
      <c r="F2057" s="17">
        <v>0</v>
      </c>
      <c r="G2057" s="25">
        <f t="shared" si="129"/>
        <v>0</v>
      </c>
      <c r="H2057" s="15">
        <v>0</v>
      </c>
      <c r="I2057" s="17">
        <v>0</v>
      </c>
      <c r="J2057" s="25">
        <f t="shared" si="131"/>
        <v>0</v>
      </c>
      <c r="K2057" s="15">
        <v>0</v>
      </c>
      <c r="L2057" s="17">
        <v>0</v>
      </c>
      <c r="M2057" s="25">
        <f t="shared" si="130"/>
        <v>0</v>
      </c>
      <c r="N2057" s="15">
        <v>0</v>
      </c>
      <c r="O2057" s="17">
        <v>0</v>
      </c>
      <c r="P2057" s="44">
        <f t="shared" si="132"/>
        <v>0</v>
      </c>
    </row>
    <row r="2058" spans="1:16" ht="14.1" customHeight="1">
      <c r="A2058" s="2">
        <v>995</v>
      </c>
      <c r="B2058" s="2" t="str">
        <f>VLOOKUP(A2058,Sheet2!$A$1:$B$114,2)</f>
        <v xml:space="preserve">Yancey Co </v>
      </c>
      <c r="C2058" s="2">
        <v>4</v>
      </c>
      <c r="D2058" s="2" t="str">
        <f>VLOOKUP(C2058,Sheet1!$A$1:$B$18,2)</f>
        <v>Assistant Principals, Non-Teaching</v>
      </c>
      <c r="E2058" s="15">
        <v>4</v>
      </c>
      <c r="F2058" s="17">
        <v>5</v>
      </c>
      <c r="G2058" s="25">
        <f t="shared" si="129"/>
        <v>-1</v>
      </c>
      <c r="H2058" s="15">
        <v>0</v>
      </c>
      <c r="I2058" s="17">
        <v>0</v>
      </c>
      <c r="J2058" s="25">
        <f t="shared" si="131"/>
        <v>0</v>
      </c>
      <c r="K2058" s="15">
        <v>0</v>
      </c>
      <c r="L2058" s="17">
        <v>0</v>
      </c>
      <c r="M2058" s="25">
        <f t="shared" si="130"/>
        <v>0</v>
      </c>
      <c r="N2058" s="15">
        <v>4</v>
      </c>
      <c r="O2058" s="17">
        <v>5</v>
      </c>
      <c r="P2058" s="44">
        <f t="shared" si="132"/>
        <v>-1</v>
      </c>
    </row>
    <row r="2059" spans="1:16" ht="14.1" customHeight="1">
      <c r="A2059" s="2">
        <v>995</v>
      </c>
      <c r="B2059" s="2" t="str">
        <f>VLOOKUP(A2059,Sheet2!$A$1:$B$114,2)</f>
        <v xml:space="preserve">Yancey Co </v>
      </c>
      <c r="C2059" s="2">
        <v>5</v>
      </c>
      <c r="D2059" s="2" t="str">
        <f>VLOOKUP(C2059,Sheet1!$A$1:$B$18,2)</f>
        <v>Elementry Teachers</v>
      </c>
      <c r="E2059" s="15">
        <v>88</v>
      </c>
      <c r="F2059" s="17">
        <v>84</v>
      </c>
      <c r="G2059" s="25">
        <f t="shared" si="129"/>
        <v>4</v>
      </c>
      <c r="H2059" s="15">
        <v>22</v>
      </c>
      <c r="I2059" s="17">
        <v>25</v>
      </c>
      <c r="J2059" s="25">
        <f t="shared" si="131"/>
        <v>-3</v>
      </c>
      <c r="K2059" s="15">
        <v>0</v>
      </c>
      <c r="L2059" s="17">
        <v>3</v>
      </c>
      <c r="M2059" s="25">
        <f t="shared" si="130"/>
        <v>-3</v>
      </c>
      <c r="N2059" s="15">
        <v>110</v>
      </c>
      <c r="O2059" s="17">
        <v>112</v>
      </c>
      <c r="P2059" s="44">
        <f t="shared" si="132"/>
        <v>-2</v>
      </c>
    </row>
    <row r="2060" spans="1:16" ht="14.1" customHeight="1">
      <c r="A2060" s="2">
        <v>995</v>
      </c>
      <c r="B2060" s="2" t="str">
        <f>VLOOKUP(A2060,Sheet2!$A$1:$B$114,2)</f>
        <v xml:space="preserve">Yancey Co </v>
      </c>
      <c r="C2060" s="2">
        <v>6</v>
      </c>
      <c r="D2060" s="2" t="str">
        <f>VLOOKUP(C2060,Sheet1!$A$1:$B$18,2)</f>
        <v>Secondary Teachers</v>
      </c>
      <c r="E2060" s="15">
        <v>51</v>
      </c>
      <c r="F2060" s="17">
        <v>49</v>
      </c>
      <c r="G2060" s="25">
        <f t="shared" si="129"/>
        <v>2</v>
      </c>
      <c r="H2060" s="15">
        <v>7</v>
      </c>
      <c r="I2060" s="17">
        <v>3</v>
      </c>
      <c r="J2060" s="25">
        <f t="shared" si="131"/>
        <v>4</v>
      </c>
      <c r="K2060" s="15">
        <v>2</v>
      </c>
      <c r="L2060" s="17">
        <v>8</v>
      </c>
      <c r="M2060" s="25">
        <f t="shared" si="130"/>
        <v>-6</v>
      </c>
      <c r="N2060" s="15">
        <v>60</v>
      </c>
      <c r="O2060" s="17">
        <v>60</v>
      </c>
      <c r="P2060" s="44">
        <f t="shared" si="132"/>
        <v>0</v>
      </c>
    </row>
    <row r="2061" spans="1:16" ht="14.1" customHeight="1">
      <c r="A2061" s="2">
        <v>995</v>
      </c>
      <c r="B2061" s="2" t="str">
        <f>VLOOKUP(A2061,Sheet2!$A$1:$B$114,2)</f>
        <v xml:space="preserve">Yancey Co </v>
      </c>
      <c r="C2061" s="2">
        <v>7</v>
      </c>
      <c r="D2061" s="2" t="str">
        <f>VLOOKUP(C2061,Sheet1!$A$1:$B$18,2)</f>
        <v>Other Teachers</v>
      </c>
      <c r="E2061" s="15">
        <v>4</v>
      </c>
      <c r="F2061" s="17">
        <v>4</v>
      </c>
      <c r="G2061" s="25">
        <f t="shared" si="129"/>
        <v>0</v>
      </c>
      <c r="H2061" s="15">
        <v>2</v>
      </c>
      <c r="I2061" s="17">
        <v>3</v>
      </c>
      <c r="J2061" s="25">
        <f t="shared" si="131"/>
        <v>-1</v>
      </c>
      <c r="K2061" s="15">
        <v>0</v>
      </c>
      <c r="L2061" s="17">
        <v>0</v>
      </c>
      <c r="M2061" s="25">
        <f t="shared" si="130"/>
        <v>0</v>
      </c>
      <c r="N2061" s="15">
        <v>6</v>
      </c>
      <c r="O2061" s="17">
        <v>7</v>
      </c>
      <c r="P2061" s="44">
        <f t="shared" si="132"/>
        <v>-1</v>
      </c>
    </row>
    <row r="2062" spans="1:16" ht="14.1" customHeight="1">
      <c r="A2062" s="2">
        <v>995</v>
      </c>
      <c r="B2062" s="2" t="str">
        <f>VLOOKUP(A2062,Sheet2!$A$1:$B$114,2)</f>
        <v xml:space="preserve">Yancey Co </v>
      </c>
      <c r="C2062" s="2">
        <v>8</v>
      </c>
      <c r="D2062" s="2" t="str">
        <f>VLOOKUP(C2062,Sheet1!$A$1:$B$18,2)</f>
        <v>Guidence Personnel</v>
      </c>
      <c r="E2062" s="15">
        <v>6</v>
      </c>
      <c r="F2062" s="17">
        <v>7</v>
      </c>
      <c r="G2062" s="25">
        <f t="shared" si="129"/>
        <v>-1</v>
      </c>
      <c r="H2062" s="15">
        <v>1</v>
      </c>
      <c r="I2062" s="17">
        <v>1</v>
      </c>
      <c r="J2062" s="25">
        <f t="shared" si="131"/>
        <v>0</v>
      </c>
      <c r="K2062" s="15">
        <v>0</v>
      </c>
      <c r="L2062" s="17">
        <v>0</v>
      </c>
      <c r="M2062" s="25">
        <f t="shared" si="130"/>
        <v>0</v>
      </c>
      <c r="N2062" s="15">
        <v>7</v>
      </c>
      <c r="O2062" s="17">
        <v>8</v>
      </c>
      <c r="P2062" s="44">
        <f t="shared" si="132"/>
        <v>-1</v>
      </c>
    </row>
    <row r="2063" spans="1:16" ht="14.1" customHeight="1">
      <c r="A2063" s="2">
        <v>995</v>
      </c>
      <c r="B2063" s="2" t="str">
        <f>VLOOKUP(A2063,Sheet2!$A$1:$B$114,2)</f>
        <v xml:space="preserve">Yancey Co </v>
      </c>
      <c r="C2063" s="2">
        <v>9</v>
      </c>
      <c r="D2063" s="2" t="str">
        <f>VLOOKUP(C2063,Sheet1!$A$1:$B$18,2)</f>
        <v>Psychology Personnel</v>
      </c>
      <c r="E2063" s="15">
        <v>1</v>
      </c>
      <c r="F2063" s="17">
        <v>1</v>
      </c>
      <c r="G2063" s="25">
        <f t="shared" si="129"/>
        <v>0</v>
      </c>
      <c r="H2063" s="15">
        <v>0</v>
      </c>
      <c r="I2063" s="17">
        <v>0</v>
      </c>
      <c r="J2063" s="25">
        <f t="shared" si="131"/>
        <v>0</v>
      </c>
      <c r="K2063" s="15">
        <v>0</v>
      </c>
      <c r="L2063" s="17">
        <v>0</v>
      </c>
      <c r="M2063" s="25">
        <f t="shared" si="130"/>
        <v>0</v>
      </c>
      <c r="N2063" s="15">
        <v>1</v>
      </c>
      <c r="O2063" s="17">
        <v>1</v>
      </c>
      <c r="P2063" s="44">
        <f t="shared" si="132"/>
        <v>0</v>
      </c>
    </row>
    <row r="2064" spans="1:16" ht="14.1" customHeight="1">
      <c r="A2064" s="2">
        <v>995</v>
      </c>
      <c r="B2064" s="2" t="str">
        <f>VLOOKUP(A2064,Sheet2!$A$1:$B$114,2)</f>
        <v xml:space="preserve">Yancey Co </v>
      </c>
      <c r="C2064" s="2">
        <v>10</v>
      </c>
      <c r="D2064" s="2" t="str">
        <f>VLOOKUP(C2064,Sheet1!$A$1:$B$18,2)</f>
        <v>Media Cordinators and Audio Visual</v>
      </c>
      <c r="E2064" s="15">
        <v>7</v>
      </c>
      <c r="F2064" s="17">
        <v>6</v>
      </c>
      <c r="G2064" s="25">
        <f t="shared" si="129"/>
        <v>1</v>
      </c>
      <c r="H2064" s="15">
        <v>0</v>
      </c>
      <c r="I2064" s="17">
        <v>0</v>
      </c>
      <c r="J2064" s="25">
        <f t="shared" si="131"/>
        <v>0</v>
      </c>
      <c r="K2064" s="15">
        <v>0</v>
      </c>
      <c r="L2064" s="17">
        <v>0</v>
      </c>
      <c r="M2064" s="25">
        <f t="shared" si="130"/>
        <v>0</v>
      </c>
      <c r="N2064" s="15">
        <v>7</v>
      </c>
      <c r="O2064" s="17">
        <v>6</v>
      </c>
      <c r="P2064" s="44">
        <f t="shared" si="132"/>
        <v>1</v>
      </c>
    </row>
    <row r="2065" spans="1:16" ht="14.1" customHeight="1">
      <c r="A2065" s="2">
        <v>995</v>
      </c>
      <c r="B2065" s="2" t="str">
        <f>VLOOKUP(A2065,Sheet2!$A$1:$B$114,2)</f>
        <v xml:space="preserve">Yancey Co </v>
      </c>
      <c r="C2065" s="2">
        <v>11</v>
      </c>
      <c r="D2065" s="2" t="str">
        <f>VLOOKUP(C2065,Sheet1!$A$1:$B$18,2)</f>
        <v>Consultants and Supervisors of Instructions</v>
      </c>
      <c r="E2065" s="15">
        <v>0</v>
      </c>
      <c r="F2065" s="17">
        <v>0</v>
      </c>
      <c r="G2065" s="25">
        <f t="shared" si="129"/>
        <v>0</v>
      </c>
      <c r="H2065" s="15">
        <v>0</v>
      </c>
      <c r="I2065" s="17">
        <v>0</v>
      </c>
      <c r="J2065" s="25">
        <f t="shared" si="131"/>
        <v>0</v>
      </c>
      <c r="K2065" s="15">
        <v>0</v>
      </c>
      <c r="L2065" s="17">
        <v>0</v>
      </c>
      <c r="M2065" s="25">
        <f t="shared" si="130"/>
        <v>0</v>
      </c>
      <c r="N2065" s="15">
        <v>0</v>
      </c>
      <c r="O2065" s="17">
        <v>0</v>
      </c>
      <c r="P2065" s="44">
        <f t="shared" si="132"/>
        <v>0</v>
      </c>
    </row>
    <row r="2066" spans="1:16" ht="14.1" customHeight="1">
      <c r="A2066" s="2">
        <v>995</v>
      </c>
      <c r="B2066" s="2" t="str">
        <f>VLOOKUP(A2066,Sheet2!$A$1:$B$114,2)</f>
        <v xml:space="preserve">Yancey Co </v>
      </c>
      <c r="C2066" s="2">
        <v>12</v>
      </c>
      <c r="D2066" s="2" t="str">
        <f>VLOOKUP(C2066,Sheet1!$A$1:$B$18,2)</f>
        <v>Other Professional Staff</v>
      </c>
      <c r="E2066" s="15">
        <v>13</v>
      </c>
      <c r="F2066" s="17">
        <v>11</v>
      </c>
      <c r="G2066" s="25">
        <f t="shared" si="129"/>
        <v>2</v>
      </c>
      <c r="H2066" s="15">
        <v>2</v>
      </c>
      <c r="I2066" s="17">
        <v>4</v>
      </c>
      <c r="J2066" s="25">
        <f t="shared" si="131"/>
        <v>-2</v>
      </c>
      <c r="K2066" s="15">
        <v>2</v>
      </c>
      <c r="L2066" s="17">
        <v>3</v>
      </c>
      <c r="M2066" s="25">
        <f t="shared" si="130"/>
        <v>-1</v>
      </c>
      <c r="N2066" s="15">
        <v>17</v>
      </c>
      <c r="O2066" s="17">
        <v>18</v>
      </c>
      <c r="P2066" s="44">
        <f t="shared" si="132"/>
        <v>-1</v>
      </c>
    </row>
    <row r="2067" spans="1:16" ht="14.1" customHeight="1">
      <c r="A2067" s="2">
        <v>995</v>
      </c>
      <c r="B2067" s="2" t="str">
        <f>VLOOKUP(A2067,Sheet2!$A$1:$B$114,2)</f>
        <v xml:space="preserve">Yancey Co </v>
      </c>
      <c r="C2067" s="2">
        <v>13</v>
      </c>
      <c r="D2067" s="2" t="str">
        <f>VLOOKUP(C2067,Sheet1!$A$1:$B$18,2)</f>
        <v>Teacher Assistants</v>
      </c>
      <c r="E2067" s="15">
        <v>37</v>
      </c>
      <c r="F2067" s="17">
        <v>35</v>
      </c>
      <c r="G2067" s="25">
        <f t="shared" si="129"/>
        <v>2</v>
      </c>
      <c r="H2067" s="15">
        <v>11</v>
      </c>
      <c r="I2067" s="17">
        <v>21</v>
      </c>
      <c r="J2067" s="25">
        <f t="shared" si="131"/>
        <v>-10</v>
      </c>
      <c r="K2067" s="15">
        <v>6</v>
      </c>
      <c r="L2067" s="17">
        <v>6</v>
      </c>
      <c r="M2067" s="25">
        <f t="shared" si="130"/>
        <v>0</v>
      </c>
      <c r="N2067" s="15">
        <v>54</v>
      </c>
      <c r="O2067" s="17">
        <v>62</v>
      </c>
      <c r="P2067" s="44">
        <f t="shared" si="132"/>
        <v>-8</v>
      </c>
    </row>
    <row r="2068" spans="1:16" ht="14.1" customHeight="1">
      <c r="A2068" s="2">
        <v>995</v>
      </c>
      <c r="B2068" s="2" t="str">
        <f>VLOOKUP(A2068,Sheet2!$A$1:$B$114,2)</f>
        <v xml:space="preserve">Yancey Co </v>
      </c>
      <c r="C2068" s="2">
        <v>14</v>
      </c>
      <c r="D2068" s="2" t="str">
        <f>VLOOKUP(C2068,Sheet1!$A$1:$B$18,2)</f>
        <v>Technicians</v>
      </c>
      <c r="E2068" s="15">
        <v>2</v>
      </c>
      <c r="F2068" s="17">
        <v>7</v>
      </c>
      <c r="G2068" s="25">
        <f t="shared" si="129"/>
        <v>-5</v>
      </c>
      <c r="H2068" s="15">
        <v>0</v>
      </c>
      <c r="I2068" s="17">
        <v>0</v>
      </c>
      <c r="J2068" s="25">
        <f t="shared" si="131"/>
        <v>0</v>
      </c>
      <c r="K2068" s="15">
        <v>9</v>
      </c>
      <c r="L2068" s="17">
        <v>1</v>
      </c>
      <c r="M2068" s="25">
        <f t="shared" si="130"/>
        <v>8</v>
      </c>
      <c r="N2068" s="15">
        <v>11</v>
      </c>
      <c r="O2068" s="17">
        <v>8</v>
      </c>
      <c r="P2068" s="44">
        <f t="shared" si="132"/>
        <v>3</v>
      </c>
    </row>
    <row r="2069" spans="1:16" ht="14.1" customHeight="1">
      <c r="A2069" s="2">
        <v>995</v>
      </c>
      <c r="B2069" s="2" t="str">
        <f>VLOOKUP(A2069,Sheet2!$A$1:$B$114,2)</f>
        <v xml:space="preserve">Yancey Co </v>
      </c>
      <c r="C2069" s="2">
        <v>15</v>
      </c>
      <c r="D2069" s="2" t="str">
        <f>VLOOKUP(C2069,Sheet1!$A$1:$B$18,2)</f>
        <v>Clerks/Secretaries</v>
      </c>
      <c r="E2069" s="15">
        <v>16</v>
      </c>
      <c r="F2069" s="17">
        <v>15</v>
      </c>
      <c r="G2069" s="25">
        <f t="shared" si="129"/>
        <v>1</v>
      </c>
      <c r="H2069" s="15">
        <v>0</v>
      </c>
      <c r="I2069" s="17">
        <v>1</v>
      </c>
      <c r="J2069" s="25">
        <f t="shared" si="131"/>
        <v>-1</v>
      </c>
      <c r="K2069" s="15">
        <v>9</v>
      </c>
      <c r="L2069" s="17">
        <v>11</v>
      </c>
      <c r="M2069" s="25">
        <f t="shared" si="130"/>
        <v>-2</v>
      </c>
      <c r="N2069" s="15">
        <v>25</v>
      </c>
      <c r="O2069" s="17">
        <v>27</v>
      </c>
      <c r="P2069" s="44">
        <f t="shared" si="132"/>
        <v>-2</v>
      </c>
    </row>
    <row r="2070" spans="1:16" ht="14.1" customHeight="1">
      <c r="A2070" s="2">
        <v>995</v>
      </c>
      <c r="B2070" s="2" t="str">
        <f>VLOOKUP(A2070,Sheet2!$A$1:$B$114,2)</f>
        <v xml:space="preserve">Yancey Co </v>
      </c>
      <c r="C2070" s="2">
        <v>16</v>
      </c>
      <c r="D2070" s="2" t="str">
        <f>VLOOKUP(C2070,Sheet1!$A$1:$B$18,2)</f>
        <v>Service Workers</v>
      </c>
      <c r="E2070" s="15">
        <v>25</v>
      </c>
      <c r="F2070" s="17">
        <v>26</v>
      </c>
      <c r="G2070" s="25">
        <f t="shared" si="129"/>
        <v>-1</v>
      </c>
      <c r="H2070" s="15">
        <v>1</v>
      </c>
      <c r="I2070" s="17">
        <v>0</v>
      </c>
      <c r="J2070" s="25">
        <f t="shared" si="131"/>
        <v>1</v>
      </c>
      <c r="K2070" s="15">
        <v>17</v>
      </c>
      <c r="L2070" s="17">
        <v>18</v>
      </c>
      <c r="M2070" s="25">
        <f t="shared" si="130"/>
        <v>-1</v>
      </c>
      <c r="N2070" s="15">
        <v>43</v>
      </c>
      <c r="O2070" s="17">
        <v>44</v>
      </c>
      <c r="P2070" s="44">
        <f t="shared" si="132"/>
        <v>-1</v>
      </c>
    </row>
    <row r="2071" spans="1:16" ht="17.100000000000001" customHeight="1">
      <c r="A2071" s="2">
        <v>995</v>
      </c>
      <c r="B2071" s="2" t="str">
        <f>VLOOKUP(A2071,Sheet2!$A$1:$B$114,2)</f>
        <v xml:space="preserve">Yancey Co </v>
      </c>
      <c r="C2071" s="2">
        <v>17</v>
      </c>
      <c r="D2071" s="2" t="str">
        <f>VLOOKUP(C2071,Sheet1!$A$1:$B$18,2)</f>
        <v>Skilled Crafts</v>
      </c>
      <c r="E2071" s="15">
        <v>4</v>
      </c>
      <c r="F2071" s="17">
        <v>4</v>
      </c>
      <c r="G2071" s="25">
        <f t="shared" si="129"/>
        <v>0</v>
      </c>
      <c r="H2071" s="15">
        <v>0</v>
      </c>
      <c r="I2071" s="17">
        <v>0</v>
      </c>
      <c r="J2071" s="25">
        <f t="shared" si="131"/>
        <v>0</v>
      </c>
      <c r="K2071" s="15">
        <v>5</v>
      </c>
      <c r="L2071" s="17">
        <v>5</v>
      </c>
      <c r="M2071" s="25">
        <f t="shared" si="130"/>
        <v>0</v>
      </c>
      <c r="N2071" s="15">
        <v>9</v>
      </c>
      <c r="O2071" s="17">
        <v>9</v>
      </c>
      <c r="P2071" s="44">
        <f t="shared" si="132"/>
        <v>0</v>
      </c>
    </row>
    <row r="2072" spans="1:16" ht="15.95" customHeight="1">
      <c r="A2072" s="1">
        <v>995</v>
      </c>
      <c r="B2072" s="2" t="str">
        <f>VLOOKUP(A2072,Sheet2!$A$1:$B$114,2)</f>
        <v xml:space="preserve">Yancey Co </v>
      </c>
      <c r="C2072" s="1">
        <v>18</v>
      </c>
      <c r="D2072" s="2" t="str">
        <f>VLOOKUP(C2072,Sheet1!$A$1:$B$18,2)</f>
        <v>Laborers Unskilled</v>
      </c>
      <c r="E2072" s="16">
        <v>0</v>
      </c>
      <c r="F2072" s="17">
        <v>0</v>
      </c>
      <c r="G2072" s="25">
        <f t="shared" si="129"/>
        <v>0</v>
      </c>
      <c r="H2072" s="16">
        <v>0</v>
      </c>
      <c r="I2072" s="17">
        <v>0</v>
      </c>
      <c r="J2072" s="25">
        <f t="shared" si="131"/>
        <v>0</v>
      </c>
      <c r="K2072" s="16">
        <v>0</v>
      </c>
      <c r="L2072" s="17">
        <v>0</v>
      </c>
      <c r="M2072" s="25">
        <f>K2072-L2072</f>
        <v>0</v>
      </c>
      <c r="N2072" s="16">
        <v>0</v>
      </c>
      <c r="O2072" s="17">
        <v>0</v>
      </c>
      <c r="P2072" s="44">
        <f t="shared" si="132"/>
        <v>0</v>
      </c>
    </row>
    <row r="2073" spans="1:16" ht="15">
      <c r="B2073" s="2"/>
      <c r="E2073" s="16">
        <f t="shared" ref="E2073:P2073" si="133">SUM(E3:E2072)</f>
        <v>130701</v>
      </c>
      <c r="F2073" s="17">
        <f t="shared" si="133"/>
        <v>125981</v>
      </c>
      <c r="G2073" s="25">
        <f>SUM(G3:G2072)</f>
        <v>4720</v>
      </c>
      <c r="H2073" s="16">
        <f t="shared" si="133"/>
        <v>18740</v>
      </c>
      <c r="I2073" s="17">
        <f t="shared" si="133"/>
        <v>26070</v>
      </c>
      <c r="J2073" s="25">
        <f>SUM(J3:J2072)</f>
        <v>-7330</v>
      </c>
      <c r="K2073" s="16">
        <f t="shared" si="133"/>
        <v>26342</v>
      </c>
      <c r="L2073" s="17">
        <f t="shared" si="133"/>
        <v>28419</v>
      </c>
      <c r="M2073" s="25">
        <f>SUM(M3:M2072)</f>
        <v>-2077</v>
      </c>
      <c r="N2073" s="16">
        <f t="shared" si="133"/>
        <v>175783</v>
      </c>
      <c r="O2073" s="17">
        <f t="shared" si="133"/>
        <v>180470</v>
      </c>
      <c r="P2073" s="44">
        <f t="shared" si="133"/>
        <v>-4687</v>
      </c>
    </row>
    <row r="2074" spans="1:16">
      <c r="E2074" s="8" t="s">
        <v>142</v>
      </c>
      <c r="F2074" s="14">
        <f>E2073-F2073</f>
        <v>4720</v>
      </c>
      <c r="H2074" s="8" t="s">
        <v>142</v>
      </c>
      <c r="I2074" s="12">
        <f>H2073-I2073</f>
        <v>-7330</v>
      </c>
      <c r="J2074" s="12"/>
      <c r="K2074" s="8" t="s">
        <v>142</v>
      </c>
      <c r="L2074" s="12">
        <f>K2073-L2073</f>
        <v>-2077</v>
      </c>
      <c r="M2074" s="12"/>
      <c r="O2074" s="8" t="s">
        <v>142</v>
      </c>
      <c r="P2074" s="13">
        <f>F2074+I2074+L2074</f>
        <v>-4687</v>
      </c>
    </row>
    <row r="2075" spans="1:16">
      <c r="E2075" s="8" t="s">
        <v>143</v>
      </c>
      <c r="F2075" s="36">
        <v>3.6999999999999998E-2</v>
      </c>
      <c r="G2075" s="37"/>
      <c r="H2075" s="38" t="s">
        <v>143</v>
      </c>
      <c r="I2075" s="39">
        <f>I2074/I2073</f>
        <v>-0.28116609129267356</v>
      </c>
      <c r="J2075" s="39"/>
      <c r="K2075" s="38" t="s">
        <v>143</v>
      </c>
      <c r="L2075" s="39">
        <f>L2074/L2073</f>
        <v>-7.3084907984095143E-2</v>
      </c>
      <c r="M2075" s="39"/>
      <c r="N2075" s="40"/>
      <c r="O2075" s="38" t="s">
        <v>143</v>
      </c>
      <c r="P2075" s="35">
        <f>P2074/O2073</f>
        <v>-2.5971075525018008E-2</v>
      </c>
    </row>
    <row r="2077" spans="1:16">
      <c r="H2077" s="29"/>
    </row>
    <row r="2078" spans="1:16" ht="15.75">
      <c r="D2078" s="41" t="s">
        <v>153</v>
      </c>
      <c r="E2078" s="41"/>
      <c r="K2078" s="29" t="s">
        <v>152</v>
      </c>
    </row>
    <row r="2079" spans="1:16">
      <c r="D2079" s="18" t="s">
        <v>3</v>
      </c>
      <c r="E2079" s="13">
        <f>SUMIF(C:C,1,P:P)</f>
        <v>-80</v>
      </c>
      <c r="K2079" s="10">
        <f>L2074+F2074+I2074</f>
        <v>-4687</v>
      </c>
      <c r="L2079" s="9">
        <f>G2073+J2073+M2073</f>
        <v>-4687</v>
      </c>
    </row>
    <row r="2080" spans="1:16">
      <c r="D2080" s="18" t="s">
        <v>4</v>
      </c>
      <c r="E2080" s="13">
        <f>SUMIF(C:C,2,P:P)</f>
        <v>-23</v>
      </c>
      <c r="F2080" s="30" t="s">
        <v>144</v>
      </c>
      <c r="G2080" s="13">
        <f>E2079+E2080+E2081+E2082</f>
        <v>-186</v>
      </c>
    </row>
    <row r="2081" spans="4:7">
      <c r="D2081" s="18" t="s">
        <v>5</v>
      </c>
      <c r="E2081" s="13">
        <f>SUMIF(C:C,3,P:P)</f>
        <v>-1</v>
      </c>
      <c r="F2081" s="31" t="s">
        <v>145</v>
      </c>
      <c r="G2081" s="13">
        <f>E2083+E2084+E2085</f>
        <v>-785</v>
      </c>
    </row>
    <row r="2082" spans="4:7">
      <c r="D2082" s="18" t="s">
        <v>6</v>
      </c>
      <c r="E2082" s="13">
        <f>SUMIF(C:C,4,P:P)</f>
        <v>-82</v>
      </c>
      <c r="F2082" s="32" t="s">
        <v>146</v>
      </c>
      <c r="G2082" s="13">
        <f>E2086+E2087+E2088+E2089+E2090</f>
        <v>-214</v>
      </c>
    </row>
    <row r="2083" spans="4:7">
      <c r="D2083" s="19" t="s">
        <v>7</v>
      </c>
      <c r="E2083" s="10">
        <f>SUMIF(C:C,5,P:P)</f>
        <v>390</v>
      </c>
      <c r="F2083" s="33" t="s">
        <v>147</v>
      </c>
      <c r="G2083" s="13">
        <f>E2091+E2092+E2093+E2094+E2096+E2095</f>
        <v>-3502</v>
      </c>
    </row>
    <row r="2084" spans="4:7">
      <c r="D2084" s="19" t="s">
        <v>8</v>
      </c>
      <c r="E2084" s="13">
        <f>SUMIF(C:C,6,P:P)</f>
        <v>-328</v>
      </c>
      <c r="F2084" s="34" t="s">
        <v>2</v>
      </c>
      <c r="G2084" s="13">
        <f>SUM(G2080:G2083)</f>
        <v>-4687</v>
      </c>
    </row>
    <row r="2085" spans="4:7">
      <c r="D2085" s="19" t="s">
        <v>9</v>
      </c>
      <c r="E2085" s="13">
        <f>SUMIF(C:C,7,P:P)</f>
        <v>-847</v>
      </c>
      <c r="G2085" s="13"/>
    </row>
    <row r="2086" spans="4:7">
      <c r="D2086" s="20" t="s">
        <v>10</v>
      </c>
      <c r="E2086" s="13">
        <f>SUMIF(C:C,8,P:P)</f>
        <v>-21</v>
      </c>
    </row>
    <row r="2087" spans="4:7">
      <c r="D2087" s="20" t="s">
        <v>11</v>
      </c>
      <c r="E2087" s="10">
        <f>SUMIF(C:C,9,P:P)</f>
        <v>2</v>
      </c>
    </row>
    <row r="2088" spans="4:7">
      <c r="D2088" s="20" t="s">
        <v>12</v>
      </c>
      <c r="E2088" s="13">
        <f>SUMIF(C:C,10,P:P)</f>
        <v>-228</v>
      </c>
    </row>
    <row r="2089" spans="4:7">
      <c r="D2089" s="20" t="s">
        <v>13</v>
      </c>
      <c r="E2089" s="10">
        <f>SUMIF(C:C,11,P:P)</f>
        <v>44</v>
      </c>
    </row>
    <row r="2090" spans="4:7">
      <c r="D2090" s="20" t="s">
        <v>14</v>
      </c>
      <c r="E2090" s="13">
        <f>SUMIF(C:C,12,P:P)</f>
        <v>-11</v>
      </c>
    </row>
    <row r="2091" spans="4:7">
      <c r="D2091" s="21" t="s">
        <v>15</v>
      </c>
      <c r="E2091" s="13">
        <f>SUMIF(C:C,13,P:P)</f>
        <v>-2031</v>
      </c>
    </row>
    <row r="2092" spans="4:7">
      <c r="D2092" s="21" t="s">
        <v>16</v>
      </c>
      <c r="E2092" s="13">
        <f>SUMIF(C:C,14,P:P)</f>
        <v>-49</v>
      </c>
    </row>
    <row r="2093" spans="4:7">
      <c r="D2093" s="21" t="s">
        <v>17</v>
      </c>
      <c r="E2093" s="13">
        <f>SUMIF(C:C,15,P:P)</f>
        <v>-282</v>
      </c>
    </row>
    <row r="2094" spans="4:7">
      <c r="D2094" s="21" t="s">
        <v>18</v>
      </c>
      <c r="E2094" s="13">
        <f>SUMIF(C:C,16,P:P)</f>
        <v>-1041</v>
      </c>
    </row>
    <row r="2095" spans="4:7">
      <c r="D2095" s="21" t="s">
        <v>19</v>
      </c>
      <c r="E2095" s="13">
        <f>SUMIF(C:C,17,P:P)</f>
        <v>-4</v>
      </c>
    </row>
    <row r="2096" spans="4:7">
      <c r="D2096" s="21" t="s">
        <v>20</v>
      </c>
      <c r="E2096" s="13">
        <f>SUMIF(C:C,18,P:P)</f>
        <v>-95</v>
      </c>
    </row>
    <row r="2097" spans="1:7">
      <c r="D2097" s="27" t="s">
        <v>2</v>
      </c>
      <c r="E2097" s="13">
        <f>SUM(E2079:E2096)</f>
        <v>-4687</v>
      </c>
    </row>
    <row r="2098" spans="1:7">
      <c r="A2098" s="43" t="s">
        <v>155</v>
      </c>
      <c r="B2098" s="43"/>
      <c r="C2098" s="43"/>
      <c r="D2098" s="43"/>
      <c r="E2098" s="43"/>
      <c r="F2098" s="43"/>
      <c r="G2098" s="43"/>
    </row>
  </sheetData>
  <dataConsolidate/>
  <mergeCells count="3">
    <mergeCell ref="D2078:E2078"/>
    <mergeCell ref="A1:G1"/>
    <mergeCell ref="A2098:G2098"/>
  </mergeCells>
  <hyperlinks>
    <hyperlink ref="A2098" r:id="rId1" display="http://apps.schools.nc.gov/pls/apex/f?p=1:1:1424226083721090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18"/>
  <sheetViews>
    <sheetView workbookViewId="0">
      <selection activeCell="B1" sqref="B1:B18"/>
    </sheetView>
  </sheetViews>
  <sheetFormatPr defaultRowHeight="12.75"/>
  <cols>
    <col min="2" max="2" width="57" customWidth="1"/>
  </cols>
  <sheetData>
    <row r="1" spans="1:2">
      <c r="A1" s="1">
        <v>1</v>
      </c>
      <c r="B1" s="3" t="s">
        <v>3</v>
      </c>
    </row>
    <row r="2" spans="1:2">
      <c r="A2" s="1">
        <v>2</v>
      </c>
      <c r="B2" s="3" t="s">
        <v>4</v>
      </c>
    </row>
    <row r="3" spans="1:2">
      <c r="A3" s="1">
        <v>3</v>
      </c>
      <c r="B3" s="3" t="s">
        <v>5</v>
      </c>
    </row>
    <row r="4" spans="1:2">
      <c r="A4" s="1">
        <v>4</v>
      </c>
      <c r="B4" s="3" t="s">
        <v>6</v>
      </c>
    </row>
    <row r="5" spans="1:2">
      <c r="A5" s="1">
        <v>5</v>
      </c>
      <c r="B5" s="3" t="s">
        <v>7</v>
      </c>
    </row>
    <row r="6" spans="1:2">
      <c r="A6" s="1">
        <v>6</v>
      </c>
      <c r="B6" s="3" t="s">
        <v>8</v>
      </c>
    </row>
    <row r="7" spans="1:2">
      <c r="A7" s="1">
        <v>7</v>
      </c>
      <c r="B7" s="3" t="s">
        <v>9</v>
      </c>
    </row>
    <row r="8" spans="1:2">
      <c r="A8" s="1">
        <v>8</v>
      </c>
      <c r="B8" s="3" t="s">
        <v>10</v>
      </c>
    </row>
    <row r="9" spans="1:2">
      <c r="A9" s="1">
        <v>9</v>
      </c>
      <c r="B9" s="3" t="s">
        <v>11</v>
      </c>
    </row>
    <row r="10" spans="1:2">
      <c r="A10" s="1">
        <v>10</v>
      </c>
      <c r="B10" s="3" t="s">
        <v>12</v>
      </c>
    </row>
    <row r="11" spans="1:2">
      <c r="A11" s="1">
        <v>11</v>
      </c>
      <c r="B11" s="3" t="s">
        <v>13</v>
      </c>
    </row>
    <row r="12" spans="1:2">
      <c r="A12" s="1">
        <v>12</v>
      </c>
      <c r="B12" s="3" t="s">
        <v>14</v>
      </c>
    </row>
    <row r="13" spans="1:2">
      <c r="A13" s="1">
        <v>13</v>
      </c>
      <c r="B13" s="3" t="s">
        <v>15</v>
      </c>
    </row>
    <row r="14" spans="1:2">
      <c r="A14" s="1">
        <v>14</v>
      </c>
      <c r="B14" s="3" t="s">
        <v>16</v>
      </c>
    </row>
    <row r="15" spans="1:2">
      <c r="A15" s="1">
        <v>15</v>
      </c>
      <c r="B15" s="3" t="s">
        <v>17</v>
      </c>
    </row>
    <row r="16" spans="1:2">
      <c r="A16" s="1">
        <v>16</v>
      </c>
      <c r="B16" s="3" t="s">
        <v>18</v>
      </c>
    </row>
    <row r="17" spans="1:2">
      <c r="A17" s="1">
        <v>17</v>
      </c>
      <c r="B17" s="3" t="s">
        <v>19</v>
      </c>
    </row>
    <row r="18" spans="1:2">
      <c r="A18" s="1">
        <v>18</v>
      </c>
      <c r="B18" s="3" t="s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B117"/>
  <sheetViews>
    <sheetView topLeftCell="A85" workbookViewId="0">
      <selection activeCell="E102" sqref="E102"/>
    </sheetView>
  </sheetViews>
  <sheetFormatPr defaultRowHeight="12.75"/>
  <cols>
    <col min="2" max="2" width="40.33203125" customWidth="1"/>
  </cols>
  <sheetData>
    <row r="1" spans="1:2">
      <c r="A1">
        <v>10</v>
      </c>
      <c r="B1" s="6" t="s">
        <v>100</v>
      </c>
    </row>
    <row r="2" spans="1:2">
      <c r="A2">
        <v>20</v>
      </c>
      <c r="B2" s="7" t="s">
        <v>101</v>
      </c>
    </row>
    <row r="3" spans="1:2">
      <c r="A3">
        <v>30</v>
      </c>
      <c r="B3" s="6" t="s">
        <v>102</v>
      </c>
    </row>
    <row r="4" spans="1:2">
      <c r="A4">
        <v>40</v>
      </c>
      <c r="B4" s="7" t="s">
        <v>103</v>
      </c>
    </row>
    <row r="5" spans="1:2">
      <c r="A5">
        <v>50</v>
      </c>
      <c r="B5" s="6" t="s">
        <v>104</v>
      </c>
    </row>
    <row r="6" spans="1:2">
      <c r="A6">
        <v>60</v>
      </c>
      <c r="B6" s="7" t="s">
        <v>105</v>
      </c>
    </row>
    <row r="7" spans="1:2">
      <c r="A7">
        <v>70</v>
      </c>
      <c r="B7" s="6" t="s">
        <v>106</v>
      </c>
    </row>
    <row r="8" spans="1:2">
      <c r="A8">
        <v>80</v>
      </c>
      <c r="B8" s="7" t="s">
        <v>107</v>
      </c>
    </row>
    <row r="9" spans="1:2">
      <c r="A9">
        <v>90</v>
      </c>
      <c r="B9" s="6" t="s">
        <v>24</v>
      </c>
    </row>
    <row r="10" spans="1:2">
      <c r="A10">
        <v>100</v>
      </c>
      <c r="B10" s="7" t="s">
        <v>108</v>
      </c>
    </row>
    <row r="11" spans="1:2">
      <c r="A11">
        <v>110</v>
      </c>
      <c r="B11" s="6" t="s">
        <v>25</v>
      </c>
    </row>
    <row r="12" spans="1:2">
      <c r="A12">
        <v>111</v>
      </c>
      <c r="B12" s="7" t="s">
        <v>23</v>
      </c>
    </row>
    <row r="13" spans="1:2">
      <c r="A13">
        <v>120</v>
      </c>
      <c r="B13" s="6" t="s">
        <v>26</v>
      </c>
    </row>
    <row r="14" spans="1:2">
      <c r="A14">
        <v>130</v>
      </c>
      <c r="B14" s="7" t="s">
        <v>27</v>
      </c>
    </row>
    <row r="15" spans="1:2">
      <c r="A15">
        <v>132</v>
      </c>
      <c r="B15" s="6" t="s">
        <v>109</v>
      </c>
    </row>
    <row r="16" spans="1:2">
      <c r="A16">
        <v>140</v>
      </c>
      <c r="B16" s="7" t="s">
        <v>110</v>
      </c>
    </row>
    <row r="17" spans="1:2">
      <c r="A17">
        <v>150</v>
      </c>
      <c r="B17" s="6" t="s">
        <v>28</v>
      </c>
    </row>
    <row r="18" spans="1:2">
      <c r="A18">
        <v>160</v>
      </c>
      <c r="B18" s="7" t="s">
        <v>29</v>
      </c>
    </row>
    <row r="19" spans="1:2">
      <c r="A19">
        <v>170</v>
      </c>
      <c r="B19" s="6" t="s">
        <v>30</v>
      </c>
    </row>
    <row r="20" spans="1:2">
      <c r="A20">
        <v>189</v>
      </c>
      <c r="B20" s="7" t="s">
        <v>31</v>
      </c>
    </row>
    <row r="21" spans="1:2">
      <c r="A21">
        <v>181</v>
      </c>
      <c r="B21" s="6" t="s">
        <v>54</v>
      </c>
    </row>
    <row r="22" spans="1:2">
      <c r="A22">
        <v>182</v>
      </c>
      <c r="B22" s="7" t="s">
        <v>111</v>
      </c>
    </row>
    <row r="23" spans="1:2">
      <c r="A23">
        <v>190</v>
      </c>
      <c r="B23" s="6" t="s">
        <v>112</v>
      </c>
    </row>
    <row r="24" spans="1:2">
      <c r="A24">
        <v>200</v>
      </c>
      <c r="B24" s="7" t="s">
        <v>32</v>
      </c>
    </row>
    <row r="25" spans="1:2">
      <c r="A25">
        <v>210</v>
      </c>
      <c r="B25" s="6" t="s">
        <v>113</v>
      </c>
    </row>
    <row r="26" spans="1:2">
      <c r="A26">
        <v>220</v>
      </c>
      <c r="B26" s="7" t="s">
        <v>114</v>
      </c>
    </row>
    <row r="27" spans="1:2">
      <c r="A27">
        <v>230</v>
      </c>
      <c r="B27" s="6" t="s">
        <v>33</v>
      </c>
    </row>
    <row r="28" spans="1:2">
      <c r="A28">
        <v>240</v>
      </c>
      <c r="B28" s="7" t="s">
        <v>35</v>
      </c>
    </row>
    <row r="29" spans="1:2">
      <c r="A29">
        <v>241</v>
      </c>
      <c r="B29" s="6" t="s">
        <v>96</v>
      </c>
    </row>
    <row r="30" spans="1:2">
      <c r="A30">
        <v>250</v>
      </c>
      <c r="B30" s="7" t="s">
        <v>36</v>
      </c>
    </row>
    <row r="31" spans="1:2">
      <c r="A31">
        <v>260</v>
      </c>
      <c r="B31" s="6" t="s">
        <v>37</v>
      </c>
    </row>
    <row r="32" spans="1:2">
      <c r="A32">
        <v>270</v>
      </c>
      <c r="B32" s="7" t="s">
        <v>38</v>
      </c>
    </row>
    <row r="33" spans="1:2">
      <c r="A33">
        <v>280</v>
      </c>
      <c r="B33" s="6" t="s">
        <v>39</v>
      </c>
    </row>
    <row r="34" spans="1:2">
      <c r="A34">
        <v>290</v>
      </c>
      <c r="B34" s="7" t="s">
        <v>40</v>
      </c>
    </row>
    <row r="35" spans="1:2">
      <c r="A35">
        <v>291</v>
      </c>
      <c r="B35" s="6" t="s">
        <v>62</v>
      </c>
    </row>
    <row r="36" spans="1:2">
      <c r="A36">
        <v>292</v>
      </c>
      <c r="B36" s="7" t="s">
        <v>88</v>
      </c>
    </row>
    <row r="37" spans="1:2">
      <c r="A37">
        <v>300</v>
      </c>
      <c r="B37" s="6" t="s">
        <v>41</v>
      </c>
    </row>
    <row r="38" spans="1:2">
      <c r="A38">
        <v>310</v>
      </c>
      <c r="B38" s="7" t="s">
        <v>42</v>
      </c>
    </row>
    <row r="39" spans="1:2">
      <c r="A39">
        <v>320</v>
      </c>
      <c r="B39" s="6" t="s">
        <v>43</v>
      </c>
    </row>
    <row r="40" spans="1:2">
      <c r="A40">
        <v>330</v>
      </c>
      <c r="B40" s="7" t="s">
        <v>115</v>
      </c>
    </row>
    <row r="41" spans="1:2">
      <c r="A41">
        <v>340</v>
      </c>
      <c r="B41" s="6" t="s">
        <v>45</v>
      </c>
    </row>
    <row r="42" spans="1:2">
      <c r="A42">
        <v>350</v>
      </c>
      <c r="B42" s="7" t="s">
        <v>116</v>
      </c>
    </row>
    <row r="43" spans="1:2">
      <c r="A43">
        <v>360</v>
      </c>
      <c r="B43" s="6" t="s">
        <v>46</v>
      </c>
    </row>
    <row r="44" spans="1:2">
      <c r="A44">
        <v>370</v>
      </c>
      <c r="B44" s="7" t="s">
        <v>45</v>
      </c>
    </row>
    <row r="45" spans="1:2">
      <c r="A45">
        <v>380</v>
      </c>
      <c r="B45" s="6" t="s">
        <v>116</v>
      </c>
    </row>
    <row r="46" spans="1:2">
      <c r="A46">
        <v>390</v>
      </c>
      <c r="B46" s="7" t="s">
        <v>46</v>
      </c>
    </row>
    <row r="47" spans="1:2">
      <c r="A47">
        <v>400</v>
      </c>
      <c r="B47" s="6" t="s">
        <v>47</v>
      </c>
    </row>
    <row r="48" spans="1:2">
      <c r="A48">
        <v>410</v>
      </c>
      <c r="B48" s="7" t="s">
        <v>48</v>
      </c>
    </row>
    <row r="49" spans="1:2">
      <c r="A49">
        <v>420</v>
      </c>
      <c r="B49" s="6" t="s">
        <v>49</v>
      </c>
    </row>
    <row r="50" spans="1:2">
      <c r="A50">
        <v>421</v>
      </c>
      <c r="B50" s="7" t="s">
        <v>117</v>
      </c>
    </row>
    <row r="51" spans="1:2">
      <c r="A51">
        <v>422</v>
      </c>
      <c r="B51" s="6" t="s">
        <v>95</v>
      </c>
    </row>
    <row r="52" spans="1:2">
      <c r="A52">
        <v>430</v>
      </c>
      <c r="B52" s="7" t="s">
        <v>50</v>
      </c>
    </row>
    <row r="53" spans="1:2">
      <c r="A53">
        <v>440</v>
      </c>
      <c r="B53" s="6" t="s">
        <v>51</v>
      </c>
    </row>
    <row r="54" spans="1:2">
      <c r="A54">
        <v>450</v>
      </c>
      <c r="B54" s="7" t="s">
        <v>52</v>
      </c>
    </row>
    <row r="55" spans="1:2">
      <c r="A55">
        <v>460</v>
      </c>
      <c r="B55" s="6" t="s">
        <v>53</v>
      </c>
    </row>
    <row r="56" spans="1:2">
      <c r="A56">
        <v>470</v>
      </c>
      <c r="B56" s="7" t="s">
        <v>55</v>
      </c>
    </row>
    <row r="57" spans="1:2">
      <c r="A57">
        <v>480</v>
      </c>
      <c r="B57" s="6" t="s">
        <v>56</v>
      </c>
    </row>
    <row r="58" spans="1:2">
      <c r="A58">
        <v>490</v>
      </c>
      <c r="B58" s="7" t="s">
        <v>118</v>
      </c>
    </row>
    <row r="59" spans="1:2">
      <c r="A59">
        <v>491</v>
      </c>
      <c r="B59" s="6" t="s">
        <v>119</v>
      </c>
    </row>
    <row r="60" spans="1:2">
      <c r="A60">
        <v>500</v>
      </c>
      <c r="B60" s="7" t="s">
        <v>57</v>
      </c>
    </row>
    <row r="61" spans="1:2">
      <c r="A61">
        <v>510</v>
      </c>
      <c r="B61" s="6" t="s">
        <v>58</v>
      </c>
    </row>
    <row r="62" spans="1:2">
      <c r="A62">
        <v>520</v>
      </c>
      <c r="B62" s="7" t="s">
        <v>59</v>
      </c>
    </row>
    <row r="63" spans="1:2">
      <c r="A63">
        <v>530</v>
      </c>
      <c r="B63" s="6" t="s">
        <v>60</v>
      </c>
    </row>
    <row r="64" spans="1:2">
      <c r="A64">
        <v>540</v>
      </c>
      <c r="B64" s="7" t="s">
        <v>61</v>
      </c>
    </row>
    <row r="65" spans="1:2">
      <c r="A65">
        <v>550</v>
      </c>
      <c r="B65" s="6" t="s">
        <v>63</v>
      </c>
    </row>
    <row r="66" spans="1:2">
      <c r="A66">
        <v>560</v>
      </c>
      <c r="B66" s="7" t="s">
        <v>64</v>
      </c>
    </row>
    <row r="67" spans="1:2">
      <c r="A67">
        <v>570</v>
      </c>
      <c r="B67" s="6" t="s">
        <v>120</v>
      </c>
    </row>
    <row r="68" spans="1:2">
      <c r="A68">
        <v>580</v>
      </c>
      <c r="B68" s="7" t="s">
        <v>65</v>
      </c>
    </row>
    <row r="69" spans="1:2">
      <c r="A69">
        <v>590</v>
      </c>
      <c r="B69" s="6" t="s">
        <v>66</v>
      </c>
    </row>
    <row r="70" spans="1:2">
      <c r="A70">
        <v>600</v>
      </c>
      <c r="B70" s="7" t="s">
        <v>67</v>
      </c>
    </row>
    <row r="71" spans="1:2">
      <c r="A71">
        <v>610</v>
      </c>
      <c r="B71" s="6" t="s">
        <v>68</v>
      </c>
    </row>
    <row r="72" spans="1:2">
      <c r="A72">
        <v>620</v>
      </c>
      <c r="B72" s="7" t="s">
        <v>121</v>
      </c>
    </row>
    <row r="73" spans="1:2">
      <c r="A73">
        <v>630</v>
      </c>
      <c r="B73" s="6" t="s">
        <v>122</v>
      </c>
    </row>
    <row r="74" spans="1:2">
      <c r="A74">
        <v>640</v>
      </c>
      <c r="B74" s="7" t="s">
        <v>123</v>
      </c>
    </row>
    <row r="75" spans="1:2">
      <c r="A75">
        <v>650</v>
      </c>
      <c r="B75" s="6" t="s">
        <v>69</v>
      </c>
    </row>
    <row r="76" spans="1:2" s="1" customFormat="1">
      <c r="A76" s="1">
        <v>660</v>
      </c>
      <c r="B76" s="7" t="s">
        <v>70</v>
      </c>
    </row>
    <row r="77" spans="1:2">
      <c r="A77">
        <v>670</v>
      </c>
      <c r="B77" s="3" t="s">
        <v>71</v>
      </c>
    </row>
    <row r="78" spans="1:2">
      <c r="A78">
        <v>680</v>
      </c>
      <c r="B78" s="6" t="s">
        <v>72</v>
      </c>
    </row>
    <row r="79" spans="1:2">
      <c r="A79">
        <v>681</v>
      </c>
      <c r="B79" s="7" t="s">
        <v>124</v>
      </c>
    </row>
    <row r="80" spans="1:2">
      <c r="A80">
        <v>690</v>
      </c>
      <c r="B80" s="6" t="s">
        <v>73</v>
      </c>
    </row>
    <row r="81" spans="1:2">
      <c r="A81">
        <v>700</v>
      </c>
      <c r="B81" s="7" t="s">
        <v>74</v>
      </c>
    </row>
    <row r="82" spans="1:2">
      <c r="A82">
        <v>710</v>
      </c>
      <c r="B82" s="6" t="s">
        <v>75</v>
      </c>
    </row>
    <row r="83" spans="1:2">
      <c r="A83">
        <v>720</v>
      </c>
      <c r="B83" s="7" t="s">
        <v>76</v>
      </c>
    </row>
    <row r="84" spans="1:2">
      <c r="A84">
        <v>730</v>
      </c>
      <c r="B84" s="6" t="s">
        <v>77</v>
      </c>
    </row>
    <row r="85" spans="1:2">
      <c r="A85">
        <v>740</v>
      </c>
      <c r="B85" s="7" t="s">
        <v>78</v>
      </c>
    </row>
    <row r="86" spans="1:2">
      <c r="A86">
        <v>750</v>
      </c>
      <c r="B86" s="6" t="s">
        <v>79</v>
      </c>
    </row>
    <row r="87" spans="1:2">
      <c r="A87">
        <v>760</v>
      </c>
      <c r="B87" s="7" t="s">
        <v>80</v>
      </c>
    </row>
    <row r="88" spans="1:2">
      <c r="A88">
        <v>761</v>
      </c>
      <c r="B88" s="6" t="s">
        <v>125</v>
      </c>
    </row>
    <row r="89" spans="1:2">
      <c r="A89">
        <v>770</v>
      </c>
      <c r="B89" s="7" t="s">
        <v>126</v>
      </c>
    </row>
    <row r="90" spans="1:2">
      <c r="A90">
        <v>780</v>
      </c>
      <c r="B90" s="6" t="s">
        <v>81</v>
      </c>
    </row>
    <row r="91" spans="1:2">
      <c r="A91">
        <v>790</v>
      </c>
      <c r="B91" s="7" t="s">
        <v>82</v>
      </c>
    </row>
    <row r="92" spans="1:2">
      <c r="A92">
        <v>800</v>
      </c>
      <c r="B92" s="6" t="s">
        <v>127</v>
      </c>
    </row>
    <row r="93" spans="1:2">
      <c r="A93">
        <v>810</v>
      </c>
      <c r="B93" s="7" t="s">
        <v>83</v>
      </c>
    </row>
    <row r="94" spans="1:2">
      <c r="A94">
        <v>820</v>
      </c>
      <c r="B94" s="6" t="s">
        <v>128</v>
      </c>
    </row>
    <row r="95" spans="1:2">
      <c r="A95">
        <v>821</v>
      </c>
      <c r="B95" s="7" t="s">
        <v>34</v>
      </c>
    </row>
    <row r="96" spans="1:2">
      <c r="A96">
        <v>830</v>
      </c>
      <c r="B96" s="6" t="s">
        <v>84</v>
      </c>
    </row>
    <row r="97" spans="1:2">
      <c r="A97">
        <v>840</v>
      </c>
      <c r="B97" s="7" t="s">
        <v>85</v>
      </c>
    </row>
    <row r="98" spans="1:2">
      <c r="A98">
        <v>860</v>
      </c>
      <c r="B98" s="6" t="s">
        <v>86</v>
      </c>
    </row>
    <row r="99" spans="1:2">
      <c r="A99">
        <v>861</v>
      </c>
      <c r="B99" s="7" t="s">
        <v>44</v>
      </c>
    </row>
    <row r="100" spans="1:2">
      <c r="A100">
        <v>862</v>
      </c>
      <c r="B100" s="6" t="s">
        <v>129</v>
      </c>
    </row>
    <row r="101" spans="1:2">
      <c r="A101">
        <v>870</v>
      </c>
      <c r="B101" s="7" t="s">
        <v>87</v>
      </c>
    </row>
    <row r="102" spans="1:2">
      <c r="A102">
        <v>880</v>
      </c>
      <c r="B102" s="6" t="s">
        <v>130</v>
      </c>
    </row>
    <row r="103" spans="1:2">
      <c r="A103">
        <v>890</v>
      </c>
      <c r="B103" s="7" t="s">
        <v>131</v>
      </c>
    </row>
    <row r="104" spans="1:2">
      <c r="A104">
        <v>900</v>
      </c>
      <c r="B104" s="6" t="s">
        <v>89</v>
      </c>
    </row>
    <row r="105" spans="1:2">
      <c r="A105">
        <v>910</v>
      </c>
      <c r="B105" s="7" t="s">
        <v>90</v>
      </c>
    </row>
    <row r="106" spans="1:2">
      <c r="A106">
        <v>920</v>
      </c>
      <c r="B106" s="6" t="s">
        <v>91</v>
      </c>
    </row>
    <row r="107" spans="1:2">
      <c r="A107">
        <v>930</v>
      </c>
      <c r="B107" s="7" t="s">
        <v>92</v>
      </c>
    </row>
    <row r="108" spans="1:2">
      <c r="A108">
        <v>940</v>
      </c>
      <c r="B108" s="6" t="s">
        <v>93</v>
      </c>
    </row>
    <row r="109" spans="1:2">
      <c r="A109">
        <v>950</v>
      </c>
      <c r="B109" s="7" t="s">
        <v>94</v>
      </c>
    </row>
    <row r="110" spans="1:2">
      <c r="A110">
        <v>960</v>
      </c>
      <c r="B110" s="6" t="s">
        <v>132</v>
      </c>
    </row>
    <row r="111" spans="1:2">
      <c r="A111">
        <v>970</v>
      </c>
      <c r="B111" s="7" t="s">
        <v>97</v>
      </c>
    </row>
    <row r="112" spans="1:2">
      <c r="A112">
        <v>980</v>
      </c>
      <c r="B112" s="6" t="s">
        <v>98</v>
      </c>
    </row>
    <row r="113" spans="1:2">
      <c r="A113">
        <v>990</v>
      </c>
      <c r="B113" s="7" t="s">
        <v>133</v>
      </c>
    </row>
    <row r="114" spans="1:2">
      <c r="A114">
        <v>995</v>
      </c>
      <c r="B114" s="6" t="s">
        <v>99</v>
      </c>
    </row>
    <row r="115" spans="1:2">
      <c r="B115" s="5"/>
    </row>
    <row r="116" spans="1:2">
      <c r="B116" s="4"/>
    </row>
    <row r="117" spans="1:2">
      <c r="B117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 1</vt:lpstr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Clark Riemer</dc:creator>
  <cp:lastModifiedBy>Clark.Riemer</cp:lastModifiedBy>
  <dcterms:created xsi:type="dcterms:W3CDTF">2011-12-09T09:31:13Z</dcterms:created>
  <dcterms:modified xsi:type="dcterms:W3CDTF">2012-01-12T17:12:51Z</dcterms:modified>
</cp:coreProperties>
</file>